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1" activeTab="25"/>
  </bookViews>
  <sheets>
    <sheet name="目录" sheetId="1" r:id="rId1"/>
    <sheet name="一般公共预算收入预算表" sheetId="2" r:id="rId2"/>
    <sheet name="一般公共预算支出预算表" sheetId="3" r:id="rId3"/>
    <sheet name="本级一般公共预算收入预算表" sheetId="4" r:id="rId4"/>
    <sheet name="本级一般公共预算支出预算表" sheetId="5" r:id="rId5"/>
    <sheet name="本级一般公共预算本级支出预算表" sheetId="6" r:id="rId6"/>
    <sheet name="本级一般公共预算基本支出预算表" sheetId="7" r:id="rId7"/>
    <sheet name="本级一般公共预算对下级的转移支付预算分项目表" sheetId="8" r:id="rId8"/>
    <sheet name="本级一般公共预算对下级的转移支付预算分地区表" sheetId="9" r:id="rId9"/>
    <sheet name="地方政府一般债务余额情况表" sheetId="10" r:id="rId10"/>
    <sheet name="政府性基金收入预算表" sheetId="11" r:id="rId11"/>
    <sheet name="政府性基金支出预算表" sheetId="12" r:id="rId12"/>
    <sheet name="本级政府性基金收入预算表" sheetId="13" r:id="rId13"/>
    <sheet name="本级政府性基金支出预算表" sheetId="14" r:id="rId14"/>
    <sheet name="本级政府性基金本级支出预算表" sheetId="15" r:id="rId15"/>
    <sheet name="本级政府性基金预算对下级的转移支付预算分项目表" sheetId="16" r:id="rId16"/>
    <sheet name="本级政府性基金预算对下级的转移支付预算分地区表" sheetId="17" r:id="rId17"/>
    <sheet name="地方政府专项债务余额情况表" sheetId="18" r:id="rId18"/>
    <sheet name="国有资本经营收入预算表" sheetId="19" r:id="rId19"/>
    <sheet name="国有资本经营支出预算表" sheetId="20" r:id="rId20"/>
    <sheet name="本级国有资本经营收入预算表" sheetId="21" r:id="rId21"/>
    <sheet name="本级国有资本经营支出预算表" sheetId="22" r:id="rId22"/>
    <sheet name="社会保险基金收支预算表" sheetId="23" r:id="rId23"/>
    <sheet name="社会保险基金收入预算表" sheetId="24" r:id="rId24"/>
    <sheet name="社会保险基金支出预算表" sheetId="25" r:id="rId25"/>
    <sheet name="本级一般公共预算“三公”经费支出预算表" sheetId="26" r:id="rId26"/>
  </sheets>
  <definedNames>
    <definedName name="_xlnm._FilterDatabase" localSheetId="5" hidden="1">本级一般公共预算本级支出预算表!$A$4:$D$499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<sst xmlns="http://schemas.openxmlformats.org/spreadsheetml/2006/main" count="1210" uniqueCount="733">
  <si>
    <t>附表3</t>
  </si>
  <si>
    <t>政府预算草案报表目录</t>
  </si>
  <si>
    <t>表 号</t>
  </si>
  <si>
    <t>表  名</t>
  </si>
  <si>
    <t>附表1</t>
  </si>
  <si>
    <t>2025年一般公共预算收入预算表</t>
  </si>
  <si>
    <t>第一部分:一般公共预算</t>
  </si>
  <si>
    <t>附表2</t>
  </si>
  <si>
    <t>2025年一般公共预算支出预算表</t>
  </si>
  <si>
    <t>2025年本级一般公共预算收入预算表</t>
  </si>
  <si>
    <t>附表4</t>
  </si>
  <si>
    <t>2025年本级一般公共预算支出预算表</t>
  </si>
  <si>
    <t>附表5</t>
  </si>
  <si>
    <t>2025年本级一般公共预算本级支出预算表</t>
  </si>
  <si>
    <t>附表6</t>
  </si>
  <si>
    <t>2025年本级一般公共预算基本支出预算表</t>
  </si>
  <si>
    <t>附表7</t>
  </si>
  <si>
    <t>2025年本级一般公共预算对下级的转移支付预算分项目表</t>
  </si>
  <si>
    <t>附表8</t>
  </si>
  <si>
    <t>2025年本级一般公共预算对下级的转移支付预算分地区表</t>
  </si>
  <si>
    <t>附表9</t>
  </si>
  <si>
    <t>2025年地方政府一般债务余额情况表</t>
  </si>
  <si>
    <t>附表10</t>
  </si>
  <si>
    <t>2025年政府性基金收入预算表</t>
  </si>
  <si>
    <t>第二部分:政府性基金预算</t>
  </si>
  <si>
    <t>附表11</t>
  </si>
  <si>
    <t>2025年政府性基金支出预算表</t>
  </si>
  <si>
    <t>附表12</t>
  </si>
  <si>
    <t>2025年本级政府性基金收入预算表</t>
  </si>
  <si>
    <t>附表13</t>
  </si>
  <si>
    <t>2025年本级政府性基金支出预算表</t>
  </si>
  <si>
    <t>附表14</t>
  </si>
  <si>
    <t>2025年本级政府性基金本级支出预算表</t>
  </si>
  <si>
    <t>附表15</t>
  </si>
  <si>
    <t>2025年本级政府性基金预算对下级的转移支付预算分项目表</t>
  </si>
  <si>
    <t>附表16</t>
  </si>
  <si>
    <t>2025年本级政府性基金预算对下级的转移支付预算分地区表</t>
  </si>
  <si>
    <t>附表17</t>
  </si>
  <si>
    <t>2025年地方政府专项债务余额情况表</t>
  </si>
  <si>
    <t>附表18</t>
  </si>
  <si>
    <t>2025年国有资本经营收入预算表</t>
  </si>
  <si>
    <t>第三部分:国有资本经营预算</t>
  </si>
  <si>
    <t>附表19</t>
  </si>
  <si>
    <t>2025年国有资本经营支出预算表</t>
  </si>
  <si>
    <t>附表20</t>
  </si>
  <si>
    <t>2025年本级国有资本经营收入预算表</t>
  </si>
  <si>
    <t>附表21</t>
  </si>
  <si>
    <t>2025年本级国有资本经营支出预算表</t>
  </si>
  <si>
    <t>附表22</t>
  </si>
  <si>
    <t>2025年社会保险基金收支预算总表</t>
  </si>
  <si>
    <t>第四部分：社会保险基金预算</t>
  </si>
  <si>
    <t>附表23</t>
  </si>
  <si>
    <t>2025年社会保险基金收入预算表</t>
  </si>
  <si>
    <t>附表24</t>
  </si>
  <si>
    <t>2025年社会保险基金支出预算表</t>
  </si>
  <si>
    <t>附表25</t>
  </si>
  <si>
    <t>2025年本级一般公共预算“三公”经费支出预算表</t>
  </si>
  <si>
    <t>第五部分：一般公共预算“三公”经费支出预算表</t>
  </si>
  <si>
    <t>金额单位：万元</t>
  </si>
  <si>
    <t>项            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</si>
  <si>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</si>
  <si>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</si>
  <si>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</si>
  <si>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</si>
  <si>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</si>
  <si>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</si>
  <si>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</si>
  <si>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</si>
  <si>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</si>
  <si>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</si>
  <si>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</si>
  <si>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</si>
  <si>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</si>
  <si>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</si>
  <si>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</si>
  <si>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</si>
  <si>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</si>
  <si>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</si>
  <si>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</si>
  <si>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</si>
  <si>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</si>
  <si>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</si>
  <si>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</si>
  <si>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</si>
  <si>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</si>
  <si>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</si>
  <si>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</si>
  <si>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</si>
  <si>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</si>
  <si>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</si>
  <si>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</si>
  <si>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</si>
  <si>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</si>
  <si>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</si>
  <si>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</si>
  <si>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</si>
  <si>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</si>
  <si>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</si>
  <si>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</si>
  <si>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</si>
  <si>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</si>
  <si>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</si>
  <si>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</si>
  <si>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</si>
  <si>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</si>
  <si>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</si>
  <si>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</si>
  <si>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</si>
  <si>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</si>
  <si>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</si>
  <si>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</si>
  <si>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</si>
  <si>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</si>
  <si>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</si>
  <si>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</si>
  <si>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</si>
  <si>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</si>
  <si>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</si>
  <si>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</si>
  <si>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</si>
  <si>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</si>
  <si>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</si>
  <si>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</si>
  <si>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</si>
  <si>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</si>
  <si>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</si>
  <si>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</si>
  <si>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</si>
  <si>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</si>
  <si>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</si>
  <si>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</si>
  <si>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</si>
  <si>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</si>
  <si>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</si>
  <si>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</si>
  <si>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</si>
  <si>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</si>
  <si>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</si>
  <si>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</si>
  <si>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</si>
  <si>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</si>
  <si>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</si>
  <si>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</si>
  <si>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</si>
  <si>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支 出 合 计</t>
  </si>
  <si>
    <t>1、一般公共服务支出</t>
  </si>
  <si>
    <t xml:space="preserve">  人大事务</t>
  </si>
  <si>
    <t xml:space="preserve">   行政运行</t>
  </si>
  <si>
    <t xml:space="preserve">   一般行政管理事务</t>
  </si>
  <si>
    <t xml:space="preserve">   人大会议</t>
  </si>
  <si>
    <t xml:space="preserve">   代表工作</t>
  </si>
  <si>
    <t xml:space="preserve">   其他人大事务支出</t>
  </si>
  <si>
    <t xml:space="preserve">  政协事务</t>
  </si>
  <si>
    <t xml:space="preserve">   政协会议</t>
  </si>
  <si>
    <t xml:space="preserve">  政府办公厅（室）及相关机构事务</t>
  </si>
  <si>
    <t xml:space="preserve">   机关服务</t>
  </si>
  <si>
    <t xml:space="preserve">   政务公开审批</t>
  </si>
  <si>
    <t xml:space="preserve">   其他政府办公厅（室）及相关机构事务支出</t>
  </si>
  <si>
    <t xml:space="preserve">  发展与改革事务</t>
  </si>
  <si>
    <t xml:space="preserve">   其他发展与改革事务支出</t>
  </si>
  <si>
    <t xml:space="preserve">  统计信息事务</t>
  </si>
  <si>
    <t xml:space="preserve">   专项统计业务</t>
  </si>
  <si>
    <t xml:space="preserve">   统计抽样调查</t>
  </si>
  <si>
    <t xml:space="preserve">   其他统计信息事务支出</t>
  </si>
  <si>
    <t xml:space="preserve">  财政事务</t>
  </si>
  <si>
    <t xml:space="preserve">   信息化建设</t>
  </si>
  <si>
    <t xml:space="preserve">   财政委托业务支出</t>
  </si>
  <si>
    <t xml:space="preserve">   其他财政事务支出</t>
  </si>
  <si>
    <t xml:space="preserve">  税收事务</t>
  </si>
  <si>
    <t xml:space="preserve">   其他税收事务支出</t>
  </si>
  <si>
    <t xml:space="preserve">  审计事务</t>
  </si>
  <si>
    <t xml:space="preserve">   审计业务</t>
  </si>
  <si>
    <t xml:space="preserve">  纪检监察事务</t>
  </si>
  <si>
    <t xml:space="preserve">   大案要案查处</t>
  </si>
  <si>
    <t xml:space="preserve">   巡视工作</t>
  </si>
  <si>
    <t xml:space="preserve">  商贸事务</t>
  </si>
  <si>
    <t xml:space="preserve">   招商引资</t>
  </si>
  <si>
    <t xml:space="preserve">   其他商贸事务支出</t>
  </si>
  <si>
    <t xml:space="preserve">  知识产权事务</t>
  </si>
  <si>
    <t xml:space="preserve">   知识产权宏观管理</t>
  </si>
  <si>
    <t xml:space="preserve">  民族事务</t>
  </si>
  <si>
    <t xml:space="preserve">   其他民族事务支出</t>
  </si>
  <si>
    <t xml:space="preserve">  档案事务</t>
  </si>
  <si>
    <t xml:space="preserve">   档案馆</t>
  </si>
  <si>
    <t xml:space="preserve">  民主党派及工商联事务</t>
  </si>
  <si>
    <t xml:space="preserve">  群众团体事务</t>
  </si>
  <si>
    <t xml:space="preserve">   工会事务</t>
  </si>
  <si>
    <t xml:space="preserve">   其他群众团体事务支出</t>
  </si>
  <si>
    <t xml:space="preserve">  党委办公厅（室）及相关机构事务</t>
  </si>
  <si>
    <t xml:space="preserve">   专项业务</t>
  </si>
  <si>
    <t xml:space="preserve">   其他党委办公厅（室）及相关机构事务支出</t>
  </si>
  <si>
    <t xml:space="preserve">  组织事务</t>
  </si>
  <si>
    <t xml:space="preserve">   公务员事务</t>
  </si>
  <si>
    <t xml:space="preserve">   其他组织事务支出</t>
  </si>
  <si>
    <t xml:space="preserve">  宣传事务</t>
  </si>
  <si>
    <t xml:space="preserve">   其他宣传事务支出</t>
  </si>
  <si>
    <t xml:space="preserve">  统战事务</t>
  </si>
  <si>
    <t xml:space="preserve">   宗教事务</t>
  </si>
  <si>
    <t xml:space="preserve">   其他统战事务支出</t>
  </si>
  <si>
    <t xml:space="preserve">  其他共产党事务支出</t>
  </si>
  <si>
    <t xml:space="preserve">   其他共产党事务支出</t>
  </si>
  <si>
    <t xml:space="preserve">  网信事务</t>
  </si>
  <si>
    <t xml:space="preserve">   信息安全事务</t>
  </si>
  <si>
    <t xml:space="preserve">  市场监督管理事务</t>
  </si>
  <si>
    <t xml:space="preserve">   经营主体管理</t>
  </si>
  <si>
    <t xml:space="preserve">   医疗器械事务</t>
  </si>
  <si>
    <t xml:space="preserve">   药品事务</t>
  </si>
  <si>
    <t xml:space="preserve">   质量安全监管</t>
  </si>
  <si>
    <t xml:space="preserve">   食品安全监管</t>
  </si>
  <si>
    <t xml:space="preserve">   其他市场监督管理事务</t>
  </si>
  <si>
    <t xml:space="preserve">  信访事务</t>
  </si>
  <si>
    <t xml:space="preserve">   信访业务</t>
  </si>
  <si>
    <t xml:space="preserve">   其他信访事务支出</t>
  </si>
  <si>
    <t xml:space="preserve">  其他一般公共服务支出</t>
  </si>
  <si>
    <t xml:space="preserve">   国家赔偿费用支出</t>
  </si>
  <si>
    <t xml:space="preserve">   其他一般公共服务支出（项）</t>
  </si>
  <si>
    <t>2、国防支出</t>
  </si>
  <si>
    <t xml:space="preserve">  国防动员</t>
  </si>
  <si>
    <t xml:space="preserve">   兵役征集</t>
  </si>
  <si>
    <t xml:space="preserve">   民兵</t>
  </si>
  <si>
    <t xml:space="preserve">   其他国防动员支出</t>
  </si>
  <si>
    <t>3、公共安全支出</t>
  </si>
  <si>
    <t xml:space="preserve">  武装警察部队</t>
  </si>
  <si>
    <t xml:space="preserve">   其他武装警察部队支出</t>
  </si>
  <si>
    <t xml:space="preserve">  公安</t>
  </si>
  <si>
    <t xml:space="preserve">   执法办案</t>
  </si>
  <si>
    <t xml:space="preserve">   其他公安支出</t>
  </si>
  <si>
    <t xml:space="preserve">  检察</t>
  </si>
  <si>
    <t xml:space="preserve">   “两房”建设</t>
  </si>
  <si>
    <t xml:space="preserve">  法院</t>
  </si>
  <si>
    <t xml:space="preserve">   “两庭”建设</t>
  </si>
  <si>
    <t xml:space="preserve">   其他法院支出</t>
  </si>
  <si>
    <t xml:space="preserve">  司法</t>
  </si>
  <si>
    <t xml:space="preserve">   基层司法业务</t>
  </si>
  <si>
    <t xml:space="preserve">   公共法律服务</t>
  </si>
  <si>
    <t xml:space="preserve">   其他司法支出</t>
  </si>
  <si>
    <t xml:space="preserve">  强制隔离戒毒</t>
  </si>
  <si>
    <t xml:space="preserve">   其他强制隔离戒毒支出</t>
  </si>
  <si>
    <t xml:space="preserve">  其他公共安全支出</t>
  </si>
  <si>
    <t xml:space="preserve">   国家司法救助支出</t>
  </si>
  <si>
    <t xml:space="preserve">   其他公共安全支出</t>
  </si>
  <si>
    <t>4、教育支出</t>
  </si>
  <si>
    <t xml:space="preserve">  教育管理事务</t>
  </si>
  <si>
    <t xml:space="preserve">   其他教育管理事务支出</t>
  </si>
  <si>
    <t xml:space="preserve">  普通教育</t>
  </si>
  <si>
    <t xml:space="preserve">   学前教育</t>
  </si>
  <si>
    <t xml:space="preserve">   小学教育</t>
  </si>
  <si>
    <t xml:space="preserve">   初中教育</t>
  </si>
  <si>
    <t xml:space="preserve">   高中教育</t>
  </si>
  <si>
    <t xml:space="preserve">   其他普通教育支出</t>
  </si>
  <si>
    <t xml:space="preserve">  职业教育</t>
  </si>
  <si>
    <t xml:space="preserve">   中等职业教育</t>
  </si>
  <si>
    <t xml:space="preserve">  成人教育</t>
  </si>
  <si>
    <t xml:space="preserve">   成人广播电视事务</t>
  </si>
  <si>
    <t xml:space="preserve">  特殊教育</t>
  </si>
  <si>
    <t xml:space="preserve">   特殊学校教育</t>
  </si>
  <si>
    <t xml:space="preserve">  进修及培训</t>
  </si>
  <si>
    <t xml:space="preserve">   教师进修</t>
  </si>
  <si>
    <t xml:space="preserve">   干部教育</t>
  </si>
  <si>
    <t xml:space="preserve">   其他进修及培训</t>
  </si>
  <si>
    <t xml:space="preserve">  其他教育支出</t>
  </si>
  <si>
    <t xml:space="preserve">   其他教育支出</t>
  </si>
  <si>
    <t>5、科学技术支出</t>
  </si>
  <si>
    <t xml:space="preserve">  科学技术管理事务</t>
  </si>
  <si>
    <t xml:space="preserve">   其他科学技术管理事务支出</t>
  </si>
  <si>
    <t xml:space="preserve">  科学技术普及</t>
  </si>
  <si>
    <t xml:space="preserve">   科普活动</t>
  </si>
  <si>
    <t xml:space="preserve">   其他科学技术普及支出</t>
  </si>
  <si>
    <t xml:space="preserve">  技术研究及开发</t>
  </si>
  <si>
    <t xml:space="preserve">   其他科学条件与服务支出</t>
  </si>
  <si>
    <t xml:space="preserve">  科技重大项目</t>
  </si>
  <si>
    <t xml:space="preserve">   科技重大专项</t>
  </si>
  <si>
    <t xml:space="preserve">  其他科学技术支出</t>
  </si>
  <si>
    <t xml:space="preserve">   其他科学技术支出</t>
  </si>
  <si>
    <t>6、文化旅游体育与传媒支出</t>
  </si>
  <si>
    <t xml:space="preserve">  文化和旅游</t>
  </si>
  <si>
    <t xml:space="preserve">   图书馆</t>
  </si>
  <si>
    <t xml:space="preserve">   艺术表演团体</t>
  </si>
  <si>
    <t xml:space="preserve">   群众文化</t>
  </si>
  <si>
    <t xml:space="preserve">   文化创作与保护</t>
  </si>
  <si>
    <t xml:space="preserve">   文化和旅游市场管理</t>
  </si>
  <si>
    <t xml:space="preserve">   其他文化和旅游支出</t>
  </si>
  <si>
    <t xml:space="preserve">  文物</t>
  </si>
  <si>
    <t xml:space="preserve">   文物保护</t>
  </si>
  <si>
    <t xml:space="preserve">   博物馆</t>
  </si>
  <si>
    <t xml:space="preserve">   其他文物支出</t>
  </si>
  <si>
    <t xml:space="preserve">  体育</t>
  </si>
  <si>
    <t xml:space="preserve">   体育场馆</t>
  </si>
  <si>
    <t xml:space="preserve">  新闻出版电影</t>
  </si>
  <si>
    <t xml:space="preserve">   其他新闻出版电影支出</t>
  </si>
  <si>
    <t xml:space="preserve">  广播电视</t>
  </si>
  <si>
    <t xml:space="preserve">   广播电视事务</t>
  </si>
  <si>
    <t xml:space="preserve">   其他广播电视支出</t>
  </si>
  <si>
    <t xml:space="preserve">  其他文化旅游体育与传媒支出</t>
  </si>
  <si>
    <t xml:space="preserve">   文化产业发展专项支出</t>
  </si>
  <si>
    <t xml:space="preserve">   其他文化旅游体育与传媒支出</t>
  </si>
  <si>
    <t>7、社会保障和就业支出</t>
  </si>
  <si>
    <t xml:space="preserve">  人力资源和社会保障管理事务</t>
  </si>
  <si>
    <t xml:space="preserve">   综合业务管理</t>
  </si>
  <si>
    <t xml:space="preserve">   劳动保障监察</t>
  </si>
  <si>
    <t xml:space="preserve">   就业管理事务</t>
  </si>
  <si>
    <t xml:space="preserve">   社会保险经办机构</t>
  </si>
  <si>
    <t xml:space="preserve">   劳动人事争议调解仲裁</t>
  </si>
  <si>
    <t xml:space="preserve">   其他人力资源和社会保障管理事务支出</t>
  </si>
  <si>
    <t xml:space="preserve">  民政管理事务</t>
  </si>
  <si>
    <t xml:space="preserve">   社会组织管理</t>
  </si>
  <si>
    <t xml:space="preserve">   行政区划和地名管理</t>
  </si>
  <si>
    <t xml:space="preserve">   其他民政管理事务支出</t>
  </si>
  <si>
    <t xml:space="preserve">  行政事业单位养老支出</t>
  </si>
  <si>
    <t xml:space="preserve">   行政单位离退休</t>
  </si>
  <si>
    <t xml:space="preserve">   事业单位离退休</t>
  </si>
  <si>
    <t xml:space="preserve">   机关事业单位基本养老保险缴费支出</t>
  </si>
  <si>
    <t xml:space="preserve">   机关事业单位职业年金缴费支出</t>
  </si>
  <si>
    <t xml:space="preserve">   对机关事业单位基本养老保险基金的补助</t>
  </si>
  <si>
    <t xml:space="preserve">  就业补助</t>
  </si>
  <si>
    <t xml:space="preserve">   其他就业补助支出</t>
  </si>
  <si>
    <t xml:space="preserve">  抚恤</t>
  </si>
  <si>
    <t xml:space="preserve">   死亡抚恤</t>
  </si>
  <si>
    <t xml:space="preserve">   伤残抚恤</t>
  </si>
  <si>
    <t xml:space="preserve">   义务兵优待</t>
  </si>
  <si>
    <t xml:space="preserve">   其他优抚支出</t>
  </si>
  <si>
    <t xml:space="preserve">  退役安置</t>
  </si>
  <si>
    <t xml:space="preserve">   军队移交政府的离退休人员安置</t>
  </si>
  <si>
    <t xml:space="preserve">   退役士兵管理教育</t>
  </si>
  <si>
    <t xml:space="preserve">   军队转业干部安置</t>
  </si>
  <si>
    <t xml:space="preserve">   其他退役安置支出</t>
  </si>
  <si>
    <t xml:space="preserve">  社会福利</t>
  </si>
  <si>
    <t xml:space="preserve">   儿童福利</t>
  </si>
  <si>
    <t xml:space="preserve">   老年福利</t>
  </si>
  <si>
    <t xml:space="preserve">   社会福利事业单位</t>
  </si>
  <si>
    <t xml:space="preserve">   养老服务</t>
  </si>
  <si>
    <t xml:space="preserve">   其他社会福利支出</t>
  </si>
  <si>
    <t xml:space="preserve">  残疾人事业</t>
  </si>
  <si>
    <t xml:space="preserve">   残疾人康复</t>
  </si>
  <si>
    <t xml:space="preserve">   残疾人就业</t>
  </si>
  <si>
    <t xml:space="preserve">   残疾人生活和护理补贴</t>
  </si>
  <si>
    <t xml:space="preserve">   其他残疾人事业支出</t>
  </si>
  <si>
    <t xml:space="preserve">  最低生活保障</t>
  </si>
  <si>
    <t xml:space="preserve">   城市最低生活保障金支出</t>
  </si>
  <si>
    <t xml:space="preserve">   农村最低生活保障金支出</t>
  </si>
  <si>
    <t xml:space="preserve">  临时救助</t>
  </si>
  <si>
    <t xml:space="preserve">   临时救助支出</t>
  </si>
  <si>
    <t xml:space="preserve">   流浪乞讨人员救助支出</t>
  </si>
  <si>
    <t xml:space="preserve">  特困人员救助休养</t>
  </si>
  <si>
    <t xml:space="preserve">   城市特困人员救助休养支出</t>
  </si>
  <si>
    <t xml:space="preserve">   农村特困人员救助休养支出</t>
  </si>
  <si>
    <t xml:space="preserve">  其他生活救助</t>
  </si>
  <si>
    <t xml:space="preserve">   其他城市生活救助</t>
  </si>
  <si>
    <t xml:space="preserve">   其他生活农村救助</t>
  </si>
  <si>
    <t xml:space="preserve">  财政对基本养老保险基金的补助</t>
  </si>
  <si>
    <t xml:space="preserve">   财政对城乡居民基本养老保险基金的补助</t>
  </si>
  <si>
    <t xml:space="preserve">  财政对其他社会保险基金的补助</t>
  </si>
  <si>
    <t xml:space="preserve">   财政对工伤保险基金的补助</t>
  </si>
  <si>
    <t xml:space="preserve">  退役军人管理事务</t>
  </si>
  <si>
    <t xml:space="preserve">   其他退役军人事务管理支出</t>
  </si>
  <si>
    <t xml:space="preserve">  财政代缴社会保险费支出</t>
  </si>
  <si>
    <t xml:space="preserve">   财政代缴城乡居民基本养老保险费支出</t>
  </si>
  <si>
    <t xml:space="preserve">  其他社会保障和就业支出</t>
  </si>
  <si>
    <t xml:space="preserve">   其他社会保障和就业支出</t>
  </si>
  <si>
    <t>8、卫生健康支出</t>
  </si>
  <si>
    <t xml:space="preserve">  卫生健康管理事务</t>
  </si>
  <si>
    <t xml:space="preserve">   其他卫生健康管理事务支出</t>
  </si>
  <si>
    <t xml:space="preserve">  公立医院</t>
  </si>
  <si>
    <t xml:space="preserve">   综合医院</t>
  </si>
  <si>
    <t xml:space="preserve">   中医（民族）医院</t>
  </si>
  <si>
    <t xml:space="preserve">   其他公立医院支出</t>
  </si>
  <si>
    <t xml:space="preserve">  基层医疗卫生机构</t>
  </si>
  <si>
    <t xml:space="preserve">   乡镇卫生院</t>
  </si>
  <si>
    <t xml:space="preserve">   其他基层医疗卫生机构支出</t>
  </si>
  <si>
    <t xml:space="preserve">  公共卫生</t>
  </si>
  <si>
    <t xml:space="preserve">   疾病预防控制机构</t>
  </si>
  <si>
    <t xml:space="preserve">   卫生监督机构</t>
  </si>
  <si>
    <t xml:space="preserve">   妇幼保健机构</t>
  </si>
  <si>
    <t xml:space="preserve">   基本公共卫生服务</t>
  </si>
  <si>
    <t xml:space="preserve">   重大公共卫生服务</t>
  </si>
  <si>
    <t xml:space="preserve">   其他公共卫生支出</t>
  </si>
  <si>
    <t xml:space="preserve">  计划生育事务</t>
  </si>
  <si>
    <t xml:space="preserve">   计划生育服务</t>
  </si>
  <si>
    <t xml:space="preserve">   其他计划生育事务支出</t>
  </si>
  <si>
    <t xml:space="preserve">  行政事业单位医疗</t>
  </si>
  <si>
    <t xml:space="preserve">   行政单位医疗</t>
  </si>
  <si>
    <t xml:space="preserve">   事业单位医疗</t>
  </si>
  <si>
    <t xml:space="preserve">   公务员医疗补助</t>
  </si>
  <si>
    <t xml:space="preserve">  财政对基本医疗保险基金的补助</t>
  </si>
  <si>
    <t xml:space="preserve">   财政对城乡居民基本医疗保险基金的补助</t>
  </si>
  <si>
    <t xml:space="preserve">  医疗救助</t>
  </si>
  <si>
    <t xml:space="preserve">   城乡医疗救助</t>
  </si>
  <si>
    <t xml:space="preserve">  优抚对象医疗</t>
  </si>
  <si>
    <t xml:space="preserve">   优抚对象医疗补助</t>
  </si>
  <si>
    <t xml:space="preserve">  医疗保障管理事务</t>
  </si>
  <si>
    <t xml:space="preserve">   医疗保障政策管理</t>
  </si>
  <si>
    <t xml:space="preserve">   其他医疗保障管理事务支出</t>
  </si>
  <si>
    <t xml:space="preserve">  中医药事务</t>
  </si>
  <si>
    <t xml:space="preserve">   中医（民族医）药医院</t>
  </si>
  <si>
    <t xml:space="preserve">   其他中医药事务支出</t>
  </si>
  <si>
    <t xml:space="preserve">  其他卫生健康支出</t>
  </si>
  <si>
    <t xml:space="preserve">   其他卫生健康支出</t>
  </si>
  <si>
    <t>9、节能环保支出</t>
  </si>
  <si>
    <t xml:space="preserve">  环境保护管理事务</t>
  </si>
  <si>
    <t xml:space="preserve">   其他环境保护管理事务支出</t>
  </si>
  <si>
    <t xml:space="preserve">  环境监测与监察</t>
  </si>
  <si>
    <t xml:space="preserve">   其他环境监测与监察支出</t>
  </si>
  <si>
    <t xml:space="preserve">  污染防治</t>
  </si>
  <si>
    <t xml:space="preserve">   水体</t>
  </si>
  <si>
    <t xml:space="preserve">   土壤</t>
  </si>
  <si>
    <t xml:space="preserve">   其他污染防治支出</t>
  </si>
  <si>
    <t xml:space="preserve">  自然生态保护</t>
  </si>
  <si>
    <t xml:space="preserve">   生态保护</t>
  </si>
  <si>
    <t xml:space="preserve">   农村环境保护</t>
  </si>
  <si>
    <t xml:space="preserve">   其他自然生态保护支出</t>
  </si>
  <si>
    <t xml:space="preserve">  森林保护修复</t>
  </si>
  <si>
    <t xml:space="preserve">   森林管护</t>
  </si>
  <si>
    <t xml:space="preserve">  其他节能环保支出</t>
  </si>
  <si>
    <t xml:space="preserve">   其他节能环保支出</t>
  </si>
  <si>
    <t>10、城乡社区支出</t>
  </si>
  <si>
    <t xml:space="preserve">  城乡社区管理事务</t>
  </si>
  <si>
    <t xml:space="preserve">   城管执法</t>
  </si>
  <si>
    <t xml:space="preserve">   住宅建设与房地产市场监管</t>
  </si>
  <si>
    <t xml:space="preserve">   其他城乡社区管理事务支出</t>
  </si>
  <si>
    <t xml:space="preserve">  城乡社区公共设施</t>
  </si>
  <si>
    <t xml:space="preserve">   其他城乡社区公共设施支出</t>
  </si>
  <si>
    <t xml:space="preserve">  城乡社区环境卫生</t>
  </si>
  <si>
    <t xml:space="preserve">   城乡社区环境卫生</t>
  </si>
  <si>
    <t xml:space="preserve">  建设市场管理与监督</t>
  </si>
  <si>
    <t xml:space="preserve">   建设市场管理与监督</t>
  </si>
  <si>
    <t xml:space="preserve">  其他城乡社区支出</t>
  </si>
  <si>
    <t xml:space="preserve">   其他城乡社区支出</t>
  </si>
  <si>
    <t>11、农林水支出</t>
  </si>
  <si>
    <t xml:space="preserve">  农业农村</t>
  </si>
  <si>
    <t xml:space="preserve">   事业运行</t>
  </si>
  <si>
    <t xml:space="preserve">   科技转化与推广服务</t>
  </si>
  <si>
    <t xml:space="preserve">   病虫害控制</t>
  </si>
  <si>
    <t xml:space="preserve">   农产品质量安全</t>
  </si>
  <si>
    <t xml:space="preserve">   防灾救灾</t>
  </si>
  <si>
    <t xml:space="preserve">   稳定农民收入补助</t>
  </si>
  <si>
    <t xml:space="preserve">   农业结构调整补贴</t>
  </si>
  <si>
    <t xml:space="preserve">   农业生产发展</t>
  </si>
  <si>
    <t xml:space="preserve">   农村合作经济 </t>
  </si>
  <si>
    <t xml:space="preserve">   农村社会事业</t>
  </si>
  <si>
    <t xml:space="preserve">   农业生态资源保护</t>
  </si>
  <si>
    <t xml:space="preserve">   渔业发展</t>
  </si>
  <si>
    <t xml:space="preserve">   对高校毕业生到基层任职补助</t>
  </si>
  <si>
    <t xml:space="preserve">   耕地建设与利用</t>
  </si>
  <si>
    <t xml:space="preserve">   其他农业农村支出</t>
  </si>
  <si>
    <t xml:space="preserve">  林业和草原</t>
  </si>
  <si>
    <t xml:space="preserve">   森林资源培育</t>
  </si>
  <si>
    <t xml:space="preserve">   森林资源管理</t>
  </si>
  <si>
    <t xml:space="preserve">   森林生态效益补偿</t>
  </si>
  <si>
    <t xml:space="preserve">   产业化管理</t>
  </si>
  <si>
    <t xml:space="preserve">   林业草原防灾减灾</t>
  </si>
  <si>
    <t xml:space="preserve">   其他林业和草原支出</t>
  </si>
  <si>
    <t xml:space="preserve">  水利</t>
  </si>
  <si>
    <t xml:space="preserve">   水利行业业务管理</t>
  </si>
  <si>
    <t xml:space="preserve">   水利工程建设</t>
  </si>
  <si>
    <t xml:space="preserve">   水利工程运行与维护</t>
  </si>
  <si>
    <t xml:space="preserve">   水土保持</t>
  </si>
  <si>
    <t xml:space="preserve">   水资源节约管理与保护</t>
  </si>
  <si>
    <t xml:space="preserve">   防汛</t>
  </si>
  <si>
    <t xml:space="preserve">   抗旱</t>
  </si>
  <si>
    <t xml:space="preserve">   农村水利</t>
  </si>
  <si>
    <t xml:space="preserve">   大中型水库移民后期扶持专项支出</t>
  </si>
  <si>
    <t xml:space="preserve">   农村供水</t>
  </si>
  <si>
    <t xml:space="preserve">   其他水利支出</t>
  </si>
  <si>
    <t xml:space="preserve">  巩固脱贫攻坚成果衔接乡村振兴</t>
  </si>
  <si>
    <t xml:space="preserve">   农村基础设施建设</t>
  </si>
  <si>
    <t xml:space="preserve">   生产发展</t>
  </si>
  <si>
    <t xml:space="preserve">   社会发展</t>
  </si>
  <si>
    <t xml:space="preserve">   贷款奖补和贴息</t>
  </si>
  <si>
    <t xml:space="preserve">   其他巩固脱贫攻坚成果衔接乡村振兴支出</t>
  </si>
  <si>
    <t xml:space="preserve">  农村综合改革</t>
  </si>
  <si>
    <t xml:space="preserve">   对村级公益事业建设的补助</t>
  </si>
  <si>
    <t xml:space="preserve">   对村民委员会和村党支部的补助</t>
  </si>
  <si>
    <t xml:space="preserve">   农村综合改革示范试点补助</t>
  </si>
  <si>
    <t xml:space="preserve">   其他农村综合改革支出</t>
  </si>
  <si>
    <t xml:space="preserve">  普惠金融发展支出</t>
  </si>
  <si>
    <t xml:space="preserve">   农业保险保费补贴</t>
  </si>
  <si>
    <t xml:space="preserve">   创业担保贷款贴息及奖补</t>
  </si>
  <si>
    <t xml:space="preserve">   其他普惠金融发展支出</t>
  </si>
  <si>
    <t xml:space="preserve">  目标价格补贴</t>
  </si>
  <si>
    <t xml:space="preserve">   棉花目标价格补贴</t>
  </si>
  <si>
    <t xml:space="preserve">  其他农林水支出</t>
  </si>
  <si>
    <t xml:space="preserve">   其他农林水支出</t>
  </si>
  <si>
    <t>12、交通运输支出</t>
  </si>
  <si>
    <t xml:space="preserve">  公路水路运输</t>
  </si>
  <si>
    <t xml:space="preserve">   公路建设</t>
  </si>
  <si>
    <t xml:space="preserve">   公路养护</t>
  </si>
  <si>
    <t xml:space="preserve">   公路运输管理</t>
  </si>
  <si>
    <t xml:space="preserve">   水运建设</t>
  </si>
  <si>
    <t xml:space="preserve">   海事管理</t>
  </si>
  <si>
    <t xml:space="preserve">   其他公路水路运输支出</t>
  </si>
  <si>
    <t xml:space="preserve">  其他交通运输支出</t>
  </si>
  <si>
    <t xml:space="preserve">   公共交通运营补助</t>
  </si>
  <si>
    <t xml:space="preserve">   其他交通运输支出</t>
  </si>
  <si>
    <t>13、资源勘探工业信息等支出</t>
  </si>
  <si>
    <t xml:space="preserve">  制造业</t>
  </si>
  <si>
    <t xml:space="preserve">   其他制造业支出</t>
  </si>
  <si>
    <t xml:space="preserve">  支持中小企业发展和管理支出</t>
  </si>
  <si>
    <t xml:space="preserve">   中小企业发展专项</t>
  </si>
  <si>
    <t xml:space="preserve">   其他中小企业发展和管理支出</t>
  </si>
  <si>
    <t xml:space="preserve">  其他资源勘探工业信息等支出</t>
  </si>
  <si>
    <t xml:space="preserve">   其他资源勘探工业信息等支出</t>
  </si>
  <si>
    <t>14、商业服务业等支出</t>
  </si>
  <si>
    <t xml:space="preserve">  商业流通事务</t>
  </si>
  <si>
    <t xml:space="preserve">   民贸民品贷款贴息</t>
  </si>
  <si>
    <t xml:space="preserve">   其他商业流通事务支出</t>
  </si>
  <si>
    <t xml:space="preserve">  涉外发展服务支出</t>
  </si>
  <si>
    <t xml:space="preserve">   其他涉外发展服务支出</t>
  </si>
  <si>
    <t xml:space="preserve">  其他商业服务业等支出（款）</t>
  </si>
  <si>
    <t xml:space="preserve">   其他商业服务业等支出（项）</t>
  </si>
  <si>
    <t>15、金融支出</t>
  </si>
  <si>
    <t xml:space="preserve">  金融部门行政支出</t>
  </si>
  <si>
    <t xml:space="preserve">  金融发展支出</t>
  </si>
  <si>
    <t xml:space="preserve">   其他金融支出</t>
  </si>
  <si>
    <t>16、自然资源海洋气象等支出</t>
  </si>
  <si>
    <t xml:space="preserve">  自然资源事务</t>
  </si>
  <si>
    <t xml:space="preserve">   自然资源利用与保护</t>
  </si>
  <si>
    <t xml:space="preserve">   土地资源储备支出</t>
  </si>
  <si>
    <t xml:space="preserve">   基础测绘与地理信息监管</t>
  </si>
  <si>
    <t xml:space="preserve">   其他自然资源事务支出</t>
  </si>
  <si>
    <t xml:space="preserve">  气象事务</t>
  </si>
  <si>
    <t xml:space="preserve">   其他气象事务支出</t>
  </si>
  <si>
    <t>17、住房保障支出</t>
  </si>
  <si>
    <t xml:space="preserve">  保障性安居工程支出</t>
  </si>
  <si>
    <t xml:space="preserve">   棚户区改造</t>
  </si>
  <si>
    <t xml:space="preserve">   农村危房改造</t>
  </si>
  <si>
    <t xml:space="preserve">   公共租赁住房</t>
  </si>
  <si>
    <t xml:space="preserve">   老旧小区改造</t>
  </si>
  <si>
    <t xml:space="preserve">   保障性租赁住房</t>
  </si>
  <si>
    <t xml:space="preserve">   其他保障性安居工程支出</t>
  </si>
  <si>
    <t xml:space="preserve">  住房改革支出</t>
  </si>
  <si>
    <t xml:space="preserve">   住房公积金</t>
  </si>
  <si>
    <t xml:space="preserve">   购房补贴</t>
  </si>
  <si>
    <t xml:space="preserve">  城乡社区住宅</t>
  </si>
  <si>
    <t xml:space="preserve">   其他城乡社区住宅支出</t>
  </si>
  <si>
    <t>18、粮油物资储备支出</t>
  </si>
  <si>
    <t xml:space="preserve">  粮油物资事务</t>
  </si>
  <si>
    <t xml:space="preserve">   粮食财务挂账利息补贴</t>
  </si>
  <si>
    <t xml:space="preserve">   其他粮油物资事务支出</t>
  </si>
  <si>
    <t xml:space="preserve">  粮油储备</t>
  </si>
  <si>
    <t xml:space="preserve">   其他粮油储备支出</t>
  </si>
  <si>
    <t>19、灾害防治及应急管理支出</t>
  </si>
  <si>
    <t xml:space="preserve">  应急管理事务</t>
  </si>
  <si>
    <t xml:space="preserve">   其他应急管理支出</t>
  </si>
  <si>
    <t xml:space="preserve">  消防救援事务</t>
  </si>
  <si>
    <t xml:space="preserve">   消防应急救援</t>
  </si>
  <si>
    <t xml:space="preserve">   其他消防救援事务支出</t>
  </si>
  <si>
    <t xml:space="preserve">  自然灾害防治</t>
  </si>
  <si>
    <t xml:space="preserve">   地质灾害防治</t>
  </si>
  <si>
    <t xml:space="preserve">   其他自然灾害防治支出</t>
  </si>
  <si>
    <t xml:space="preserve">  自然灾害救灾恢复重建支出</t>
  </si>
  <si>
    <t xml:space="preserve">   自然灾害救灾补助</t>
  </si>
  <si>
    <t xml:space="preserve">   其他自然灾害救灾恢复重建支出</t>
  </si>
  <si>
    <t xml:space="preserve">  其他灾害防治及应急管理支出</t>
  </si>
  <si>
    <t xml:space="preserve">   其他灾害防治及应急管理支出</t>
  </si>
  <si>
    <t>20、预备费</t>
  </si>
  <si>
    <t xml:space="preserve">  预备费</t>
  </si>
  <si>
    <t xml:space="preserve">   预备费</t>
  </si>
  <si>
    <t>21、其他支出</t>
  </si>
  <si>
    <t xml:space="preserve">  其他支出</t>
  </si>
  <si>
    <t xml:space="preserve">   其他支出</t>
  </si>
  <si>
    <t>22、债务付息支出</t>
  </si>
  <si>
    <t xml:space="preserve">  地方政府一般债务付息支出</t>
  </si>
  <si>
    <t xml:space="preserve">   地方政府一般债券付息支出</t>
  </si>
  <si>
    <t xml:space="preserve">   地方政府向国际组织借款付息支出</t>
  </si>
  <si>
    <t>1、机关工资福利支出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</si>
  <si>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</si>
  <si>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</si>
  <si>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</si>
  <si>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</si>
  <si>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2、机关商品和服务支出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</si>
  <si>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</si>
  <si>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</si>
  <si>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</si>
  <si>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</si>
  <si>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</si>
  <si>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</si>
  <si>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</si>
  <si>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</si>
  <si>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</si>
  <si>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3、机关资本性支出（一）</t>
  </si>
  <si>
    <t xml:space="preserve">  其他资本性支出</t>
  </si>
  <si>
    <t>4、对事业单位经常性补助</t>
  </si>
  <si>
    <t xml:space="preserve">  工资福利支出</t>
  </si>
  <si>
    <t xml:space="preserve">  商品和服务支出</t>
  </si>
  <si>
    <t xml:space="preserve">  其他对事业单位补助</t>
  </si>
  <si>
    <t>5、对企业补助</t>
  </si>
  <si>
    <t xml:space="preserve">  其他对企业补助</t>
  </si>
  <si>
    <t>6、对个人和家庭的补助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</si>
  <si>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</si>
  <si>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</si>
  <si>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</si>
  <si>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其他对个人和家庭的补助</t>
  </si>
  <si>
    <t>7、对社会保障基金补助</t>
  </si>
  <si>
    <t xml:space="preserve">  对社会保险基金补助</t>
  </si>
  <si>
    <t>8、债务利息及费用支出</t>
  </si>
  <si>
    <t xml:space="preserve">  国内债务付息</t>
  </si>
  <si>
    <t xml:space="preserve">  国外债务付息</t>
  </si>
  <si>
    <t>9、预备费及预留</t>
  </si>
  <si>
    <t>10、其他支出</t>
  </si>
  <si>
    <t xml:space="preserve">  国家赔偿费用支出</t>
  </si>
  <si>
    <t>合       计</t>
  </si>
  <si>
    <t>无</t>
  </si>
  <si>
    <t>备注：本县所辖乡镇作为一级预算部门管理，未单独编制政府预算，因此本表无数据。</t>
  </si>
  <si>
    <t>地  区</t>
  </si>
  <si>
    <t>项           目</t>
  </si>
  <si>
    <t>预算数</t>
  </si>
  <si>
    <t>执行数</t>
  </si>
  <si>
    <t>一、2023年年末地方政府一般债务余额实际数</t>
  </si>
  <si>
    <t>二、2024年年末地方政府一般债务余额限额</t>
  </si>
  <si>
    <t>三、2024年地方政府一般债务发行额</t>
  </si>
  <si>
    <t xml:space="preserve">    中央转贷地方的国际金融组织和外国政府贷款</t>
  </si>
  <si>
    <t xml:space="preserve">    上年地方政府一般债券发行额</t>
  </si>
  <si>
    <t>四、2024年地方政府一般债务还本额</t>
  </si>
  <si>
    <t>五、2024年末地方政府一般债务余额预计执行数</t>
  </si>
  <si>
    <t>六、2025年地方财政赤字</t>
  </si>
  <si>
    <t>七、2025年末地方政府一般债务余额限额</t>
  </si>
  <si>
    <t>项          目</t>
  </si>
  <si>
    <t>非税收入</t>
  </si>
  <si>
    <t xml:space="preserve">  政府性基金收入</t>
  </si>
  <si>
    <t xml:space="preserve">   土地出让价款收入</t>
  </si>
  <si>
    <t xml:space="preserve">   补缴的土地价款</t>
  </si>
  <si>
    <t xml:space="preserve">   缴纳新增建设用地土地有偿使用费</t>
  </si>
  <si>
    <t xml:space="preserve">   其他土地出让收入</t>
  </si>
  <si>
    <t xml:space="preserve">   城市基础设施配套收入</t>
  </si>
  <si>
    <t xml:space="preserve">   污水处理费收入</t>
  </si>
  <si>
    <t xml:space="preserve">   农业土地开发资金收入</t>
  </si>
  <si>
    <t xml:space="preserve">   国有土地收益基金收入</t>
  </si>
  <si>
    <t>地方政府专项债务收入</t>
  </si>
  <si>
    <t xml:space="preserve">    政府性基金补助收入</t>
  </si>
  <si>
    <t xml:space="preserve">    上年结转收入</t>
  </si>
  <si>
    <t>项        目</t>
  </si>
  <si>
    <t>文化旅游体育与传媒支出</t>
  </si>
  <si>
    <t xml:space="preserve">  国家电影事业发展专项资金安排的支出</t>
  </si>
  <si>
    <t xml:space="preserve">   其他国家电影事业发展专项资金安排的支出</t>
  </si>
  <si>
    <t xml:space="preserve">  旅游发展基金支出</t>
  </si>
  <si>
    <t xml:space="preserve">   其他旅游发展基金支出</t>
  </si>
  <si>
    <t>城乡社区支出</t>
  </si>
  <si>
    <t xml:space="preserve">  国有土地使用权出让收入安排的支出</t>
  </si>
  <si>
    <t xml:space="preserve">   征地和拆迁补偿支出</t>
  </si>
  <si>
    <t xml:space="preserve">   农村基础设施建设支出</t>
  </si>
  <si>
    <t xml:space="preserve">   补助被征地农民支出</t>
  </si>
  <si>
    <t xml:space="preserve">   其他国有土地使用权出让收入安排的支出</t>
  </si>
  <si>
    <t xml:space="preserve">  农业土地开发资金安排的支出</t>
  </si>
  <si>
    <t xml:space="preserve">  城市基础设施配套费安排的支出</t>
  </si>
  <si>
    <t xml:space="preserve">   其他城市基础设施配套费安排的支出</t>
  </si>
  <si>
    <t xml:space="preserve">  污水处理费安排的支出</t>
  </si>
  <si>
    <t xml:space="preserve">   污水处理设施建设和运营</t>
  </si>
  <si>
    <t xml:space="preserve">   代征手续费</t>
  </si>
  <si>
    <t>农林水支出</t>
  </si>
  <si>
    <t xml:space="preserve">  大中型水库移民后期扶持基金支出</t>
  </si>
  <si>
    <t xml:space="preserve">   移民补助</t>
  </si>
  <si>
    <t xml:space="preserve">   基础设施建设和经济发展</t>
  </si>
  <si>
    <t xml:space="preserve">  小型水库移民扶助基金安排的支出</t>
  </si>
  <si>
    <t xml:space="preserve">   其他小型水库移民扶助基金安排的支出</t>
  </si>
  <si>
    <t>其他支出</t>
  </si>
  <si>
    <t xml:space="preserve">  其他政府性基金及对应专项债务收入安排的支出</t>
  </si>
  <si>
    <t xml:space="preserve">   其他地方自行试点项目收益专项债券收入安排的支出</t>
  </si>
  <si>
    <t xml:space="preserve">  彩票发行销售机构业务费安排的支出</t>
  </si>
  <si>
    <t xml:space="preserve">   福利彩票销售机构业务费安排的支出</t>
  </si>
  <si>
    <t xml:space="preserve">   其他彩票发行销售机构业务费安排的支出</t>
  </si>
  <si>
    <t xml:space="preserve">  彩票公益金安排的支出</t>
  </si>
  <si>
    <t xml:space="preserve">   用于社会福利的彩票公益金支出</t>
  </si>
  <si>
    <t xml:space="preserve">   用于体育事业的彩票公益金支出</t>
  </si>
  <si>
    <t xml:space="preserve">   用于教育事业的彩票公益金支出</t>
  </si>
  <si>
    <t xml:space="preserve">   用于残疾人事业的彩票公益金支出</t>
  </si>
  <si>
    <t>债务付息支出</t>
  </si>
  <si>
    <t xml:space="preserve">  地方政府专项债务付息支出</t>
  </si>
  <si>
    <t xml:space="preserve">   国有土地使用权出让金债务付息支出</t>
  </si>
  <si>
    <t xml:space="preserve">   土地储备专项债券付息支出</t>
  </si>
  <si>
    <t xml:space="preserve">   其他地方自行试点项目收益专项债券付息支出</t>
  </si>
  <si>
    <t xml:space="preserve">    本级支出合计</t>
  </si>
  <si>
    <t>地方政府专项债务还本支出</t>
  </si>
  <si>
    <t xml:space="preserve">    政府性基金上解支出</t>
  </si>
  <si>
    <t xml:space="preserve">    债务转贷支出</t>
  </si>
  <si>
    <t xml:space="preserve">    支出总计</t>
  </si>
  <si>
    <t>本级政府性基金支出预算表</t>
  </si>
  <si>
    <t>上年年执行数</t>
  </si>
  <si>
    <t>地区</t>
  </si>
  <si>
    <t>一、2023年末地方政府专项债务余额实际数</t>
  </si>
  <si>
    <t>二、2024年末地方政府专项债务余额限额</t>
  </si>
  <si>
    <t>三、2024年地方政府专项债务发行额</t>
  </si>
  <si>
    <t>四、2024年地方政府专项债务还本额</t>
  </si>
  <si>
    <t>五、2024年末地方政府专项债务余额预计执行数</t>
  </si>
  <si>
    <t>六、2025年地方政府专项债务新增限额</t>
  </si>
  <si>
    <t>七、2025年末地方政府专项债务余额限额</t>
  </si>
  <si>
    <t xml:space="preserve">  国有资本经营收入</t>
  </si>
  <si>
    <t xml:space="preserve">   其他国有资本经营预算企业利润收入</t>
  </si>
  <si>
    <t xml:space="preserve">  国有资本经营预算转移支付收入</t>
  </si>
  <si>
    <t xml:space="preserve">  上年结余收入</t>
  </si>
  <si>
    <t>项      目</t>
  </si>
  <si>
    <t xml:space="preserve">  国有资本经营预算调出资金</t>
  </si>
  <si>
    <t>表22</t>
  </si>
  <si>
    <t>单位：万元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</si>
  <si>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</si>
  <si>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</si>
  <si>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</si>
  <si>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</si>
  <si>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</si>
  <si>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</si>
  <si>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
基   金</t>
  </si>
  <si>
    <t>失业保险
基   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</si>
  <si>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</si>
  <si>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</si>
  <si>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</si>
  <si>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</si>
  <si>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</si>
  <si>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</si>
  <si>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</si>
  <si>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</si>
  <si>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</si>
  <si>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</si>
  <si>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</si>
  <si>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</si>
  <si>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</si>
  <si>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</si>
  <si>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</si>
  <si>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</si>
  <si>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</si>
  <si>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表23</t>
  </si>
  <si>
    <t>收  入  项   目</t>
  </si>
  <si>
    <t>表24</t>
  </si>
  <si>
    <t>支 出 项 目</t>
  </si>
  <si>
    <t>表25</t>
  </si>
  <si>
    <t>项   目</t>
  </si>
  <si>
    <t>上年预算数</t>
  </si>
  <si>
    <t>当年预算数</t>
  </si>
  <si>
    <t>当年预算为上年预算数的%</t>
  </si>
  <si>
    <t>一、因公出国（境）费用</t>
  </si>
  <si>
    <t>二、公务接待费</t>
  </si>
  <si>
    <t>三、公务用车购置及运行费</t>
  </si>
  <si>
    <t xml:space="preserve">  其中：1.公务用车运行费</t>
  </si>
  <si>
    <t xml:space="preserve">        2.公务用车购置费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</si>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</sst>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34">
    <font>
      <sz val="11"/>
      <color indexed="8"/>
      <name val="宋体"/>
      <charset val="1"/>
      <scheme val="minor"/>
    </font>
    <font>
      <b/>
      <sz val="12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国标黑体"/>
      <charset val="134"/>
    </font>
    <font>
      <b/>
      <sz val="9"/>
      <name val="SimSun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20"/>
      <name val="SimSun"/>
      <charset val="134"/>
    </font>
    <font>
      <sz val="12"/>
      <name val="SimSun"/>
      <charset val="134"/>
    </font>
    <font>
      <sz val="9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178" fontId="10" fillId="0" borderId="4" xfId="0" applyNumberFormat="1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178" fontId="0" fillId="0" borderId="0" xfId="0" applyNumberFormat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8" fillId="0" borderId="0" xfId="0" applyFont="1" applyBorder="1" applyAlignment="1">
      <alignment horizontal="left" vertical="center" wrapText="1"/>
    </xf>
    <xf numFmtId="178" fontId="10" fillId="0" borderId="0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8" fontId="0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vertical="center" wrapText="1"/>
    </xf>
    <xf numFmtId="4" fontId="11" fillId="0" borderId="4" xfId="0" applyNumberFormat="1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2" fillId="0" borderId="0" xfId="0" applyNumberFormat="1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178" fontId="13" fillId="0" borderId="4" xfId="0" applyNumberFormat="1" applyFont="1" applyBorder="1" applyAlignment="1">
      <alignment vertical="center" wrapText="1"/>
    </xf>
    <xf numFmtId="178" fontId="11" fillId="0" borderId="4" xfId="0" applyNumberFormat="1" applyFont="1" applyBorder="1" applyAlignment="1">
      <alignment vertical="center" wrapText="1"/>
    </xf>
    <xf numFmtId="178" fontId="6" fillId="0" borderId="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0" borderId="5" xfId="0" applyFont="1" applyBorder="1">
      <alignment vertical="center"/>
    </xf>
    <xf numFmtId="0" fontId="14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4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1" workbookViewId="0">
      <selection activeCell="E28" sqref="E28"/>
    </sheetView>
  </sheetViews>
  <sheetFormatPr defaultColWidth="10" defaultRowHeight="13.5" outlineLevelCol="2"/>
  <cols>
    <col min="1" max="1" width="9.875" customWidth="1"/>
    <col min="2" max="2" width="57" customWidth="1"/>
    <col min="3" max="3" width="23.75" customWidth="1"/>
  </cols>
  <sheetData>
    <row r="1" ht="20.45" customHeight="1" spans="1:1">
      <c r="A1" s="31" t="s">
        <v>0</v>
      </c>
    </row>
    <row r="2" ht="52.7" customHeight="1" spans="1:3">
      <c r="A2" s="32" t="s">
        <v>1</v>
      </c>
      <c r="B2" s="32"/>
      <c r="C2" s="32"/>
    </row>
    <row r="3" ht="27.2" customHeight="1" spans="1:3">
      <c r="A3" s="68" t="s">
        <v>2</v>
      </c>
      <c r="B3" s="68" t="s">
        <v>3</v>
      </c>
      <c r="C3" s="74"/>
    </row>
    <row r="4" ht="28.5" customHeight="1" spans="1:3">
      <c r="A4" s="36" t="s">
        <v>4</v>
      </c>
      <c r="B4" s="74" t="s">
        <v>5</v>
      </c>
      <c r="C4" s="74" t="s">
        <v>6</v>
      </c>
    </row>
    <row r="5" ht="28.5" customHeight="1" spans="1:3">
      <c r="A5" s="36" t="s">
        <v>7</v>
      </c>
      <c r="B5" s="74" t="s">
        <v>8</v>
      </c>
      <c r="C5" s="74"/>
    </row>
    <row r="6" ht="28.5" customHeight="1" spans="1:3">
      <c r="A6" s="36" t="s">
        <v>0</v>
      </c>
      <c r="B6" s="74" t="s">
        <v>9</v>
      </c>
      <c r="C6" s="74"/>
    </row>
    <row r="7" ht="28.5" customHeight="1" spans="1:3">
      <c r="A7" s="36" t="s">
        <v>10</v>
      </c>
      <c r="B7" s="74" t="s">
        <v>11</v>
      </c>
      <c r="C7" s="74"/>
    </row>
    <row r="8" ht="28.5" customHeight="1" spans="1:3">
      <c r="A8" s="36" t="s">
        <v>12</v>
      </c>
      <c r="B8" s="74" t="s">
        <v>13</v>
      </c>
      <c r="C8" s="74"/>
    </row>
    <row r="9" ht="28.5" customHeight="1" spans="1:3">
      <c r="A9" s="36" t="s">
        <v>14</v>
      </c>
      <c r="B9" s="74" t="s">
        <v>15</v>
      </c>
      <c r="C9" s="74"/>
    </row>
    <row r="10" ht="28.5" customHeight="1" spans="1:3">
      <c r="A10" s="36" t="s">
        <v>16</v>
      </c>
      <c r="B10" s="74" t="s">
        <v>17</v>
      </c>
      <c r="C10" s="74"/>
    </row>
    <row r="11" ht="28.5" customHeight="1" spans="1:3">
      <c r="A11" s="36" t="s">
        <v>18</v>
      </c>
      <c r="B11" s="74" t="s">
        <v>19</v>
      </c>
      <c r="C11" s="74"/>
    </row>
    <row r="12" ht="28.5" customHeight="1" spans="1:3">
      <c r="A12" s="36" t="s">
        <v>20</v>
      </c>
      <c r="B12" s="74" t="s">
        <v>21</v>
      </c>
      <c r="C12" s="74"/>
    </row>
    <row r="13" ht="28.5" customHeight="1" spans="1:3">
      <c r="A13" s="36" t="s">
        <v>22</v>
      </c>
      <c r="B13" s="74" t="s">
        <v>23</v>
      </c>
      <c r="C13" s="74" t="s">
        <v>24</v>
      </c>
    </row>
    <row r="14" ht="28.5" customHeight="1" spans="1:3">
      <c r="A14" s="36" t="s">
        <v>25</v>
      </c>
      <c r="B14" s="74" t="s">
        <v>26</v>
      </c>
      <c r="C14" s="74"/>
    </row>
    <row r="15" ht="28.5" customHeight="1" spans="1:3">
      <c r="A15" s="36" t="s">
        <v>27</v>
      </c>
      <c r="B15" s="74" t="s">
        <v>28</v>
      </c>
      <c r="C15" s="74"/>
    </row>
    <row r="16" ht="28.5" customHeight="1" spans="1:3">
      <c r="A16" s="36" t="s">
        <v>29</v>
      </c>
      <c r="B16" s="74" t="s">
        <v>30</v>
      </c>
      <c r="C16" s="74"/>
    </row>
    <row r="17" ht="28.5" customHeight="1" spans="1:3">
      <c r="A17" s="36" t="s">
        <v>31</v>
      </c>
      <c r="B17" s="74" t="s">
        <v>32</v>
      </c>
      <c r="C17" s="74"/>
    </row>
    <row r="18" ht="28.5" customHeight="1" spans="1:3">
      <c r="A18" s="36" t="s">
        <v>33</v>
      </c>
      <c r="B18" s="74" t="s">
        <v>34</v>
      </c>
      <c r="C18" s="74"/>
    </row>
    <row r="19" ht="28.5" customHeight="1" spans="1:3">
      <c r="A19" s="36" t="s">
        <v>35</v>
      </c>
      <c r="B19" s="74" t="s">
        <v>36</v>
      </c>
      <c r="C19" s="74"/>
    </row>
    <row r="20" ht="28.5" customHeight="1" spans="1:3">
      <c r="A20" s="36" t="s">
        <v>37</v>
      </c>
      <c r="B20" s="74" t="s">
        <v>38</v>
      </c>
      <c r="C20" s="74"/>
    </row>
    <row r="21" ht="28.5" customHeight="1" spans="1:3">
      <c r="A21" s="36" t="s">
        <v>39</v>
      </c>
      <c r="B21" s="74" t="s">
        <v>40</v>
      </c>
      <c r="C21" s="74" t="s">
        <v>41</v>
      </c>
    </row>
    <row r="22" ht="28.5" customHeight="1" spans="1:3">
      <c r="A22" s="36" t="s">
        <v>42</v>
      </c>
      <c r="B22" s="74" t="s">
        <v>43</v>
      </c>
      <c r="C22" s="74"/>
    </row>
    <row r="23" ht="28.5" customHeight="1" spans="1:3">
      <c r="A23" s="36" t="s">
        <v>44</v>
      </c>
      <c r="B23" s="74" t="s">
        <v>45</v>
      </c>
      <c r="C23" s="74"/>
    </row>
    <row r="24" ht="28.5" customHeight="1" spans="1:3">
      <c r="A24" s="36" t="s">
        <v>46</v>
      </c>
      <c r="B24" s="74" t="s">
        <v>47</v>
      </c>
      <c r="C24" s="74"/>
    </row>
    <row r="25" ht="21" customHeight="1" spans="1:3">
      <c r="A25" s="89" t="s">
        <v>48</v>
      </c>
      <c r="B25" s="90" t="s">
        <v>49</v>
      </c>
      <c r="C25" s="91" t="s">
        <v>50</v>
      </c>
    </row>
    <row r="26" ht="22" customHeight="1" spans="1:3">
      <c r="A26" s="92" t="s">
        <v>51</v>
      </c>
      <c r="B26" s="93" t="s">
        <v>52</v>
      </c>
      <c r="C26" s="94"/>
    </row>
    <row r="27" ht="22" customHeight="1" spans="1:3">
      <c r="A27" s="95" t="s">
        <v>53</v>
      </c>
      <c r="B27" s="93" t="s">
        <v>54</v>
      </c>
      <c r="C27" s="96"/>
    </row>
    <row r="28" ht="43" customHeight="1" spans="1:3">
      <c r="A28" s="92" t="s">
        <v>55</v>
      </c>
      <c r="B28" s="93" t="s">
        <v>56</v>
      </c>
      <c r="C28" s="97" t="s">
        <v>57</v>
      </c>
    </row>
  </sheetData>
  <mergeCells count="5">
    <mergeCell ref="A2:C2"/>
    <mergeCell ref="C4:C12"/>
    <mergeCell ref="C13:C20"/>
    <mergeCell ref="C21:C24"/>
    <mergeCell ref="C25:C27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2" sqref="A12"/>
    </sheetView>
  </sheetViews>
  <sheetFormatPr defaultColWidth="10" defaultRowHeight="13.5" outlineLevelCol="2"/>
  <cols>
    <col min="1" max="1" width="43.875" customWidth="1"/>
    <col min="2" max="2" width="22.625" style="30" customWidth="1"/>
    <col min="3" max="3" width="20.875" style="30" customWidth="1"/>
    <col min="4" max="4" width="10.375"/>
  </cols>
  <sheetData>
    <row r="1" ht="14.25" customHeight="1" spans="1:1">
      <c r="A1" s="31" t="s">
        <v>20</v>
      </c>
    </row>
    <row r="2" ht="22.7" customHeight="1" spans="1:3">
      <c r="A2" s="32" t="s">
        <v>21</v>
      </c>
      <c r="B2" s="32"/>
      <c r="C2" s="32"/>
    </row>
    <row r="3" ht="17.25" customHeight="1" spans="1:3">
      <c r="A3" s="33"/>
      <c r="B3" s="35" t="s">
        <v>58</v>
      </c>
      <c r="C3" s="35"/>
    </row>
    <row r="4" ht="34.15" customHeight="1" spans="1:3">
      <c r="A4" s="68" t="s">
        <v>604</v>
      </c>
      <c r="B4" s="68" t="s">
        <v>605</v>
      </c>
      <c r="C4" s="68" t="s">
        <v>606</v>
      </c>
    </row>
    <row r="5" ht="19.9" customHeight="1" spans="1:3">
      <c r="A5" s="74" t="s">
        <v>607</v>
      </c>
      <c r="B5" s="75">
        <f>C5</f>
        <v>202167.49</v>
      </c>
      <c r="C5" s="75">
        <v>202167.49</v>
      </c>
    </row>
    <row r="6" ht="19.9" customHeight="1" spans="1:3">
      <c r="A6" s="74" t="s">
        <v>608</v>
      </c>
      <c r="B6" s="75">
        <f t="shared" ref="B6:B13" si="0">C6</f>
        <v>209152</v>
      </c>
      <c r="C6" s="75">
        <v>209152</v>
      </c>
    </row>
    <row r="7" ht="19.9" customHeight="1" spans="1:3">
      <c r="A7" s="74" t="s">
        <v>609</v>
      </c>
      <c r="B7" s="75">
        <f t="shared" si="0"/>
        <v>35130.4</v>
      </c>
      <c r="C7" s="75">
        <v>35130.4</v>
      </c>
    </row>
    <row r="8" ht="19.9" customHeight="1" spans="1:3">
      <c r="A8" s="74" t="s">
        <v>610</v>
      </c>
      <c r="B8" s="75">
        <f t="shared" si="0"/>
        <v>2668.4</v>
      </c>
      <c r="C8" s="75">
        <v>2668.4</v>
      </c>
    </row>
    <row r="9" ht="19.9" customHeight="1" spans="1:3">
      <c r="A9" s="74" t="s">
        <v>611</v>
      </c>
      <c r="B9" s="75">
        <f t="shared" si="0"/>
        <v>32462</v>
      </c>
      <c r="C9" s="75">
        <v>32462</v>
      </c>
    </row>
    <row r="10" ht="19.9" customHeight="1" spans="1:3">
      <c r="A10" s="74" t="s">
        <v>612</v>
      </c>
      <c r="B10" s="75">
        <f t="shared" si="0"/>
        <v>31181</v>
      </c>
      <c r="C10" s="75">
        <v>31181</v>
      </c>
    </row>
    <row r="11" ht="19.9" customHeight="1" spans="1:3">
      <c r="A11" s="74" t="s">
        <v>613</v>
      </c>
      <c r="B11" s="75">
        <f t="shared" si="0"/>
        <v>206150.62</v>
      </c>
      <c r="C11" s="75">
        <v>206150.62</v>
      </c>
    </row>
    <row r="12" ht="19.9" customHeight="1" spans="1:3">
      <c r="A12" s="74" t="s">
        <v>614</v>
      </c>
      <c r="B12" s="75">
        <v>0</v>
      </c>
      <c r="C12" s="75">
        <v>0</v>
      </c>
    </row>
    <row r="13" ht="19.9" customHeight="1" spans="1:3">
      <c r="A13" s="74" t="s">
        <v>615</v>
      </c>
      <c r="B13" s="75">
        <f t="shared" si="0"/>
        <v>206150.62</v>
      </c>
      <c r="C13" s="75">
        <v>206150.62</v>
      </c>
    </row>
    <row r="14" ht="14.25" customHeight="1"/>
    <row r="15" ht="14.25" customHeight="1"/>
  </sheetData>
  <mergeCells count="2">
    <mergeCell ref="A2:C2"/>
    <mergeCell ref="B3:C3"/>
  </mergeCells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C10" sqref="C10"/>
    </sheetView>
  </sheetViews>
  <sheetFormatPr defaultColWidth="10" defaultRowHeight="13.5" outlineLevelCol="3"/>
  <cols>
    <col min="1" max="1" width="35.875" customWidth="1"/>
    <col min="2" max="2" width="15.5" style="66" customWidth="1"/>
    <col min="3" max="3" width="23.125" style="30" customWidth="1"/>
    <col min="4" max="4" width="14.25" style="71" customWidth="1"/>
  </cols>
  <sheetData>
    <row r="1" ht="14.25" customHeight="1" spans="1:1">
      <c r="A1" s="31" t="s">
        <v>22</v>
      </c>
    </row>
    <row r="2" ht="34.15" customHeight="1" spans="1:4">
      <c r="A2" s="63" t="s">
        <v>23</v>
      </c>
      <c r="B2" s="48"/>
      <c r="C2" s="63"/>
      <c r="D2" s="72"/>
    </row>
    <row r="3" ht="17.25" customHeight="1" spans="1:4">
      <c r="A3" s="33"/>
      <c r="B3" s="56"/>
      <c r="C3" s="35" t="s">
        <v>58</v>
      </c>
      <c r="D3" s="64"/>
    </row>
    <row r="4" ht="34.15" customHeight="1" spans="1:4">
      <c r="A4" s="68" t="s">
        <v>616</v>
      </c>
      <c r="B4" s="43" t="s">
        <v>60</v>
      </c>
      <c r="C4" s="68" t="s">
        <v>61</v>
      </c>
      <c r="D4" s="62" t="s">
        <v>62</v>
      </c>
    </row>
    <row r="5" ht="19.9" customHeight="1" spans="1:4">
      <c r="A5" s="73" t="s">
        <v>617</v>
      </c>
      <c r="B5" s="43">
        <v>8448</v>
      </c>
      <c r="C5" s="61">
        <v>20770</v>
      </c>
      <c r="D5" s="62">
        <f>C5/B5*100</f>
        <v>245.857007575758</v>
      </c>
    </row>
    <row r="6" ht="19.9" customHeight="1" spans="1:4">
      <c r="A6" s="73" t="s">
        <v>618</v>
      </c>
      <c r="B6" s="43">
        <v>8448</v>
      </c>
      <c r="C6" s="61">
        <v>20770</v>
      </c>
      <c r="D6" s="62">
        <f t="shared" ref="D6:D22" si="0">C6/B6*100</f>
        <v>245.857007575758</v>
      </c>
    </row>
    <row r="7" ht="19.9" customHeight="1" spans="1:4">
      <c r="A7" s="74" t="s">
        <v>619</v>
      </c>
      <c r="B7" s="42">
        <v>7840</v>
      </c>
      <c r="C7" s="70">
        <v>18863</v>
      </c>
      <c r="D7" s="62">
        <f t="shared" si="0"/>
        <v>240.599489795918</v>
      </c>
    </row>
    <row r="8" ht="19.9" customHeight="1" spans="1:4">
      <c r="A8" s="74" t="s">
        <v>620</v>
      </c>
      <c r="B8" s="42">
        <v>169</v>
      </c>
      <c r="C8" s="70">
        <v>0</v>
      </c>
      <c r="D8" s="62">
        <f t="shared" si="0"/>
        <v>0</v>
      </c>
    </row>
    <row r="9" ht="19.9" customHeight="1" spans="1:4">
      <c r="A9" s="74" t="s">
        <v>621</v>
      </c>
      <c r="B9" s="42">
        <v>-16</v>
      </c>
      <c r="C9" s="70">
        <v>0</v>
      </c>
      <c r="D9" s="62">
        <f t="shared" si="0"/>
        <v>0</v>
      </c>
    </row>
    <row r="10" ht="19.9" customHeight="1" spans="1:4">
      <c r="A10" s="74" t="s">
        <v>622</v>
      </c>
      <c r="B10" s="42">
        <v>20</v>
      </c>
      <c r="C10" s="70">
        <v>0</v>
      </c>
      <c r="D10" s="62">
        <f t="shared" si="0"/>
        <v>0</v>
      </c>
    </row>
    <row r="11" ht="19.9" customHeight="1" spans="1:4">
      <c r="A11" s="74" t="s">
        <v>623</v>
      </c>
      <c r="B11" s="42">
        <v>161</v>
      </c>
      <c r="C11" s="70">
        <v>100</v>
      </c>
      <c r="D11" s="62">
        <f t="shared" si="0"/>
        <v>62.111801242236</v>
      </c>
    </row>
    <row r="12" ht="19.9" customHeight="1" spans="1:4">
      <c r="A12" s="74" t="s">
        <v>624</v>
      </c>
      <c r="B12" s="42">
        <v>274</v>
      </c>
      <c r="C12" s="70">
        <v>670</v>
      </c>
      <c r="D12" s="62">
        <f t="shared" si="0"/>
        <v>244.525547445255</v>
      </c>
    </row>
    <row r="13" ht="19.9" customHeight="1" spans="1:4">
      <c r="A13" s="74" t="s">
        <v>625</v>
      </c>
      <c r="B13" s="42">
        <v>0</v>
      </c>
      <c r="C13" s="70">
        <v>1000</v>
      </c>
      <c r="D13" s="62">
        <v>0</v>
      </c>
    </row>
    <row r="14" ht="19.9" customHeight="1" spans="1:4">
      <c r="A14" s="74" t="s">
        <v>626</v>
      </c>
      <c r="B14" s="42">
        <v>0</v>
      </c>
      <c r="C14" s="70">
        <v>137</v>
      </c>
      <c r="D14" s="62">
        <v>0</v>
      </c>
    </row>
    <row r="15" ht="19.9" customHeight="1" spans="1:4">
      <c r="A15" s="68" t="s">
        <v>93</v>
      </c>
      <c r="B15" s="43">
        <v>8448</v>
      </c>
      <c r="C15" s="61">
        <v>20770</v>
      </c>
      <c r="D15" s="62">
        <v>0</v>
      </c>
    </row>
    <row r="16" ht="19.9" customHeight="1" spans="1:4">
      <c r="A16" s="73" t="s">
        <v>627</v>
      </c>
      <c r="B16" s="43">
        <v>0</v>
      </c>
      <c r="C16" s="61">
        <v>0</v>
      </c>
      <c r="D16" s="62">
        <v>0</v>
      </c>
    </row>
    <row r="17" ht="19.9" customHeight="1" spans="1:4">
      <c r="A17" s="73" t="s">
        <v>95</v>
      </c>
      <c r="B17" s="43">
        <v>92945</v>
      </c>
      <c r="C17" s="61">
        <v>0</v>
      </c>
      <c r="D17" s="62">
        <f t="shared" si="0"/>
        <v>0</v>
      </c>
    </row>
    <row r="18" ht="19.9" customHeight="1" spans="1:4">
      <c r="A18" s="74" t="s">
        <v>628</v>
      </c>
      <c r="B18" s="42">
        <v>3080</v>
      </c>
      <c r="C18" s="70">
        <v>0</v>
      </c>
      <c r="D18" s="62">
        <f t="shared" si="0"/>
        <v>0</v>
      </c>
    </row>
    <row r="19" ht="19.9" customHeight="1" spans="1:4">
      <c r="A19" s="74" t="s">
        <v>629</v>
      </c>
      <c r="B19" s="42">
        <v>3251</v>
      </c>
      <c r="C19" s="70">
        <v>0</v>
      </c>
      <c r="D19" s="62">
        <f t="shared" si="0"/>
        <v>0</v>
      </c>
    </row>
    <row r="20" ht="19.9" customHeight="1" spans="1:4">
      <c r="A20" s="74" t="s">
        <v>100</v>
      </c>
      <c r="B20" s="42">
        <v>884</v>
      </c>
      <c r="C20" s="70">
        <v>0</v>
      </c>
      <c r="D20" s="62">
        <f t="shared" si="0"/>
        <v>0</v>
      </c>
    </row>
    <row r="21" ht="19.9" customHeight="1" spans="1:4">
      <c r="A21" s="74" t="s">
        <v>101</v>
      </c>
      <c r="B21" s="42">
        <v>85730</v>
      </c>
      <c r="C21" s="70">
        <v>0</v>
      </c>
      <c r="D21" s="62">
        <f t="shared" si="0"/>
        <v>0</v>
      </c>
    </row>
    <row r="22" s="54" customFormat="1" ht="19.9" customHeight="1" spans="1:4">
      <c r="A22" s="36" t="s">
        <v>104</v>
      </c>
      <c r="B22" s="43">
        <f>B17+B16+B5</f>
        <v>101393</v>
      </c>
      <c r="C22" s="39">
        <v>20770</v>
      </c>
      <c r="D22" s="57">
        <f t="shared" si="0"/>
        <v>20.484648841636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A2" sqref="A2:D2"/>
    </sheetView>
  </sheetViews>
  <sheetFormatPr defaultColWidth="10" defaultRowHeight="13.5" outlineLevelCol="3"/>
  <cols>
    <col min="1" max="1" width="51.25" style="65" customWidth="1"/>
    <col min="2" max="2" width="23.125" style="66" customWidth="1"/>
    <col min="3" max="3" width="23.125" style="30" customWidth="1"/>
    <col min="4" max="4" width="12.875" style="29" customWidth="1"/>
  </cols>
  <sheetData>
    <row r="1" ht="14.25" customHeight="1" spans="1:1">
      <c r="A1" s="67" t="s">
        <v>25</v>
      </c>
    </row>
    <row r="2" ht="34.15" customHeight="1" spans="1:4">
      <c r="A2" s="63" t="s">
        <v>26</v>
      </c>
      <c r="B2" s="48"/>
      <c r="C2" s="63"/>
      <c r="D2" s="35"/>
    </row>
    <row r="3" ht="17.25" customHeight="1" spans="1:4">
      <c r="A3" s="55"/>
      <c r="B3" s="56"/>
      <c r="C3" s="35" t="s">
        <v>58</v>
      </c>
      <c r="D3" s="53"/>
    </row>
    <row r="4" s="30" customFormat="1" ht="34.15" customHeight="1" spans="1:4">
      <c r="A4" s="68" t="s">
        <v>630</v>
      </c>
      <c r="B4" s="43" t="s">
        <v>60</v>
      </c>
      <c r="C4" s="68" t="s">
        <v>61</v>
      </c>
      <c r="D4" s="36" t="s">
        <v>62</v>
      </c>
    </row>
    <row r="5" s="29" customFormat="1" ht="34.15" customHeight="1" spans="1:4">
      <c r="A5" s="44" t="s">
        <v>631</v>
      </c>
      <c r="B5" s="43">
        <v>146</v>
      </c>
      <c r="C5" s="36">
        <v>0</v>
      </c>
      <c r="D5" s="57">
        <f>C5/B5*100</f>
        <v>0</v>
      </c>
    </row>
    <row r="6" s="54" customFormat="1" ht="34.15" customHeight="1" spans="1:4">
      <c r="A6" s="44" t="s">
        <v>632</v>
      </c>
      <c r="B6" s="43">
        <v>66</v>
      </c>
      <c r="C6" s="36">
        <v>0</v>
      </c>
      <c r="D6" s="57">
        <f t="shared" ref="D6:D51" si="0">C6/B6*100</f>
        <v>0</v>
      </c>
    </row>
    <row r="7" s="29" customFormat="1" ht="34.15" customHeight="1" spans="1:4">
      <c r="A7" s="58" t="s">
        <v>633</v>
      </c>
      <c r="B7" s="42">
        <v>66</v>
      </c>
      <c r="C7" s="36">
        <v>0</v>
      </c>
      <c r="D7" s="57">
        <f t="shared" si="0"/>
        <v>0</v>
      </c>
    </row>
    <row r="8" s="29" customFormat="1" ht="34.15" customHeight="1" spans="1:4">
      <c r="A8" s="44" t="s">
        <v>634</v>
      </c>
      <c r="B8" s="43">
        <v>80</v>
      </c>
      <c r="C8" s="36">
        <v>0</v>
      </c>
      <c r="D8" s="57">
        <f t="shared" si="0"/>
        <v>0</v>
      </c>
    </row>
    <row r="9" s="29" customFormat="1" ht="34.15" customHeight="1" spans="1:4">
      <c r="A9" s="58" t="s">
        <v>635</v>
      </c>
      <c r="B9" s="42">
        <v>80</v>
      </c>
      <c r="C9" s="38">
        <v>0</v>
      </c>
      <c r="D9" s="57">
        <f t="shared" si="0"/>
        <v>0</v>
      </c>
    </row>
    <row r="10" ht="19.9" customHeight="1" spans="1:4">
      <c r="A10" s="60" t="s">
        <v>636</v>
      </c>
      <c r="B10" s="43">
        <v>6013</v>
      </c>
      <c r="C10" s="61">
        <v>12424</v>
      </c>
      <c r="D10" s="57">
        <f t="shared" si="0"/>
        <v>206.618992183602</v>
      </c>
    </row>
    <row r="11" ht="19.9" customHeight="1" spans="1:4">
      <c r="A11" s="60" t="s">
        <v>637</v>
      </c>
      <c r="B11" s="43">
        <v>5370</v>
      </c>
      <c r="C11" s="61">
        <v>11799</v>
      </c>
      <c r="D11" s="57">
        <f t="shared" si="0"/>
        <v>219.720670391061</v>
      </c>
    </row>
    <row r="12" s="29" customFormat="1" ht="19.9" customHeight="1" spans="1:4">
      <c r="A12" s="69" t="s">
        <v>638</v>
      </c>
      <c r="B12" s="42">
        <v>586</v>
      </c>
      <c r="C12" s="70">
        <v>0</v>
      </c>
      <c r="D12" s="57">
        <f t="shared" si="0"/>
        <v>0</v>
      </c>
    </row>
    <row r="13" ht="19.9" customHeight="1" spans="1:4">
      <c r="A13" s="69" t="s">
        <v>639</v>
      </c>
      <c r="B13" s="42">
        <v>965</v>
      </c>
      <c r="C13" s="70">
        <v>1886</v>
      </c>
      <c r="D13" s="57">
        <f t="shared" si="0"/>
        <v>195.440414507772</v>
      </c>
    </row>
    <row r="14" ht="19.9" customHeight="1" spans="1:4">
      <c r="A14" s="69" t="s">
        <v>640</v>
      </c>
      <c r="B14" s="42">
        <v>338</v>
      </c>
      <c r="C14" s="70">
        <v>0</v>
      </c>
      <c r="D14" s="57">
        <f t="shared" si="0"/>
        <v>0</v>
      </c>
    </row>
    <row r="15" ht="19.9" customHeight="1" spans="1:4">
      <c r="A15" s="69" t="s">
        <v>641</v>
      </c>
      <c r="B15" s="42">
        <v>3481</v>
      </c>
      <c r="C15" s="70">
        <v>9913</v>
      </c>
      <c r="D15" s="57">
        <f t="shared" si="0"/>
        <v>284.774490089055</v>
      </c>
    </row>
    <row r="16" s="54" customFormat="1" ht="19.9" customHeight="1" spans="1:4">
      <c r="A16" s="60" t="s">
        <v>642</v>
      </c>
      <c r="B16" s="43">
        <v>169</v>
      </c>
      <c r="C16" s="61">
        <v>0</v>
      </c>
      <c r="D16" s="57">
        <f t="shared" si="0"/>
        <v>0</v>
      </c>
    </row>
    <row r="17" ht="19.9" customHeight="1" spans="1:4">
      <c r="A17" s="60" t="s">
        <v>643</v>
      </c>
      <c r="B17" s="43">
        <v>200</v>
      </c>
      <c r="C17" s="61">
        <v>100</v>
      </c>
      <c r="D17" s="57">
        <f t="shared" si="0"/>
        <v>50</v>
      </c>
    </row>
    <row r="18" ht="19.9" customHeight="1" spans="1:4">
      <c r="A18" s="69" t="s">
        <v>644</v>
      </c>
      <c r="B18" s="42">
        <v>200</v>
      </c>
      <c r="C18" s="70">
        <v>100</v>
      </c>
      <c r="D18" s="57">
        <f t="shared" si="0"/>
        <v>50</v>
      </c>
    </row>
    <row r="19" ht="19.9" customHeight="1" spans="1:4">
      <c r="A19" s="60" t="s">
        <v>645</v>
      </c>
      <c r="B19" s="43">
        <v>274</v>
      </c>
      <c r="C19" s="61">
        <v>525</v>
      </c>
      <c r="D19" s="57">
        <f t="shared" si="0"/>
        <v>191.605839416058</v>
      </c>
    </row>
    <row r="20" ht="19.9" customHeight="1" spans="1:4">
      <c r="A20" s="69" t="s">
        <v>646</v>
      </c>
      <c r="B20" s="42">
        <v>259</v>
      </c>
      <c r="C20" s="70">
        <v>512</v>
      </c>
      <c r="D20" s="57">
        <f t="shared" si="0"/>
        <v>197.683397683398</v>
      </c>
    </row>
    <row r="21" ht="19.9" customHeight="1" spans="1:4">
      <c r="A21" s="69" t="s">
        <v>647</v>
      </c>
      <c r="B21" s="42">
        <v>15</v>
      </c>
      <c r="C21" s="70">
        <v>13</v>
      </c>
      <c r="D21" s="57">
        <f t="shared" si="0"/>
        <v>86.6666666666667</v>
      </c>
    </row>
    <row r="22" s="54" customFormat="1" ht="19.9" customHeight="1" spans="1:4">
      <c r="A22" s="60" t="s">
        <v>648</v>
      </c>
      <c r="B22" s="43">
        <v>3398</v>
      </c>
      <c r="C22" s="61">
        <v>0</v>
      </c>
      <c r="D22" s="57">
        <f t="shared" si="0"/>
        <v>0</v>
      </c>
    </row>
    <row r="23" s="54" customFormat="1" ht="19.9" customHeight="1" spans="1:4">
      <c r="A23" s="60" t="s">
        <v>649</v>
      </c>
      <c r="B23" s="43">
        <v>3375</v>
      </c>
      <c r="C23" s="61">
        <v>0</v>
      </c>
      <c r="D23" s="57">
        <f t="shared" si="0"/>
        <v>0</v>
      </c>
    </row>
    <row r="24" s="29" customFormat="1" ht="19.9" customHeight="1" spans="1:4">
      <c r="A24" s="69" t="s">
        <v>650</v>
      </c>
      <c r="B24" s="42">
        <v>2407</v>
      </c>
      <c r="C24" s="70">
        <v>0</v>
      </c>
      <c r="D24" s="57">
        <f t="shared" si="0"/>
        <v>0</v>
      </c>
    </row>
    <row r="25" s="29" customFormat="1" ht="19.9" customHeight="1" spans="1:4">
      <c r="A25" s="69" t="s">
        <v>651</v>
      </c>
      <c r="B25" s="42">
        <v>968</v>
      </c>
      <c r="C25" s="70">
        <v>0</v>
      </c>
      <c r="D25" s="57">
        <f t="shared" si="0"/>
        <v>0</v>
      </c>
    </row>
    <row r="26" s="54" customFormat="1" ht="19.9" customHeight="1" spans="1:4">
      <c r="A26" s="60" t="s">
        <v>652</v>
      </c>
      <c r="B26" s="43">
        <v>23</v>
      </c>
      <c r="C26" s="61">
        <v>0</v>
      </c>
      <c r="D26" s="57">
        <f t="shared" si="0"/>
        <v>0</v>
      </c>
    </row>
    <row r="27" s="29" customFormat="1" ht="19.9" customHeight="1" spans="1:4">
      <c r="A27" s="69" t="s">
        <v>653</v>
      </c>
      <c r="B27" s="42">
        <v>23</v>
      </c>
      <c r="C27" s="70">
        <v>0</v>
      </c>
      <c r="D27" s="57">
        <f t="shared" si="0"/>
        <v>0</v>
      </c>
    </row>
    <row r="28" s="54" customFormat="1" ht="19.9" customHeight="1" spans="1:4">
      <c r="A28" s="60" t="s">
        <v>654</v>
      </c>
      <c r="B28" s="43">
        <v>25528</v>
      </c>
      <c r="C28" s="61">
        <v>0</v>
      </c>
      <c r="D28" s="57">
        <f t="shared" si="0"/>
        <v>0</v>
      </c>
    </row>
    <row r="29" s="54" customFormat="1" ht="19.9" customHeight="1" spans="1:4">
      <c r="A29" s="60" t="s">
        <v>655</v>
      </c>
      <c r="B29" s="43">
        <v>23194</v>
      </c>
      <c r="C29" s="61">
        <v>0</v>
      </c>
      <c r="D29" s="57">
        <f t="shared" si="0"/>
        <v>0</v>
      </c>
    </row>
    <row r="30" s="29" customFormat="1" ht="19.9" customHeight="1" spans="1:4">
      <c r="A30" s="69" t="s">
        <v>656</v>
      </c>
      <c r="B30" s="42">
        <v>23194</v>
      </c>
      <c r="C30" s="70">
        <v>0</v>
      </c>
      <c r="D30" s="57">
        <f t="shared" si="0"/>
        <v>0</v>
      </c>
    </row>
    <row r="31" s="54" customFormat="1" ht="19.9" customHeight="1" spans="1:4">
      <c r="A31" s="60" t="s">
        <v>657</v>
      </c>
      <c r="B31" s="43">
        <v>56</v>
      </c>
      <c r="C31" s="61">
        <v>0</v>
      </c>
      <c r="D31" s="57">
        <f t="shared" si="0"/>
        <v>0</v>
      </c>
    </row>
    <row r="32" s="29" customFormat="1" ht="19.9" customHeight="1" spans="1:4">
      <c r="A32" s="69" t="s">
        <v>658</v>
      </c>
      <c r="B32" s="42">
        <v>25</v>
      </c>
      <c r="C32" s="70">
        <v>0</v>
      </c>
      <c r="D32" s="57">
        <f t="shared" si="0"/>
        <v>0</v>
      </c>
    </row>
    <row r="33" s="29" customFormat="1" ht="19.9" customHeight="1" spans="1:4">
      <c r="A33" s="69" t="s">
        <v>659</v>
      </c>
      <c r="B33" s="42">
        <v>31</v>
      </c>
      <c r="C33" s="70">
        <v>0</v>
      </c>
      <c r="D33" s="57">
        <f t="shared" si="0"/>
        <v>0</v>
      </c>
    </row>
    <row r="34" s="54" customFormat="1" ht="19.9" customHeight="1" spans="1:4">
      <c r="A34" s="60" t="s">
        <v>660</v>
      </c>
      <c r="B34" s="43">
        <v>2278</v>
      </c>
      <c r="C34" s="61">
        <v>0</v>
      </c>
      <c r="D34" s="57">
        <f t="shared" si="0"/>
        <v>0</v>
      </c>
    </row>
    <row r="35" s="29" customFormat="1" ht="19.9" customHeight="1" spans="1:4">
      <c r="A35" s="69" t="s">
        <v>661</v>
      </c>
      <c r="B35" s="42">
        <v>2077</v>
      </c>
      <c r="C35" s="70">
        <v>0</v>
      </c>
      <c r="D35" s="57">
        <f t="shared" si="0"/>
        <v>0</v>
      </c>
    </row>
    <row r="36" s="29" customFormat="1" ht="19.9" customHeight="1" spans="1:4">
      <c r="A36" s="69" t="s">
        <v>662</v>
      </c>
      <c r="B36" s="42">
        <v>100</v>
      </c>
      <c r="C36" s="70">
        <v>0</v>
      </c>
      <c r="D36" s="57">
        <f t="shared" si="0"/>
        <v>0</v>
      </c>
    </row>
    <row r="37" s="29" customFormat="1" ht="19.9" customHeight="1" spans="1:4">
      <c r="A37" s="69" t="s">
        <v>663</v>
      </c>
      <c r="B37" s="42">
        <v>13</v>
      </c>
      <c r="C37" s="70">
        <v>0</v>
      </c>
      <c r="D37" s="57">
        <f t="shared" si="0"/>
        <v>0</v>
      </c>
    </row>
    <row r="38" s="29" customFormat="1" ht="19.9" customHeight="1" spans="1:4">
      <c r="A38" s="69" t="s">
        <v>664</v>
      </c>
      <c r="B38" s="42">
        <v>88</v>
      </c>
      <c r="C38" s="70">
        <v>0</v>
      </c>
      <c r="D38" s="57">
        <f t="shared" si="0"/>
        <v>0</v>
      </c>
    </row>
    <row r="39" ht="19.9" customHeight="1" spans="1:4">
      <c r="A39" s="60" t="s">
        <v>665</v>
      </c>
      <c r="B39" s="43">
        <v>7362</v>
      </c>
      <c r="C39" s="61">
        <v>8046</v>
      </c>
      <c r="D39" s="57">
        <f t="shared" si="0"/>
        <v>109.290953545232</v>
      </c>
    </row>
    <row r="40" ht="19.9" customHeight="1" spans="1:4">
      <c r="A40" s="60" t="s">
        <v>666</v>
      </c>
      <c r="B40" s="43">
        <v>7362</v>
      </c>
      <c r="C40" s="61">
        <v>8046</v>
      </c>
      <c r="D40" s="57">
        <f t="shared" si="0"/>
        <v>109.290953545232</v>
      </c>
    </row>
    <row r="41" ht="19.9" customHeight="1" spans="1:4">
      <c r="A41" s="69" t="s">
        <v>667</v>
      </c>
      <c r="B41" s="42">
        <v>828</v>
      </c>
      <c r="C41" s="70">
        <v>8046</v>
      </c>
      <c r="D41" s="57">
        <f t="shared" si="0"/>
        <v>971.739130434783</v>
      </c>
    </row>
    <row r="42" ht="19.9" customHeight="1" spans="1:4">
      <c r="A42" s="69" t="s">
        <v>668</v>
      </c>
      <c r="B42" s="42">
        <v>492</v>
      </c>
      <c r="C42" s="70">
        <v>0</v>
      </c>
      <c r="D42" s="57">
        <f t="shared" si="0"/>
        <v>0</v>
      </c>
    </row>
    <row r="43" ht="19.9" customHeight="1" spans="1:4">
      <c r="A43" s="69" t="s">
        <v>669</v>
      </c>
      <c r="B43" s="42">
        <v>6042</v>
      </c>
      <c r="C43" s="70">
        <v>0</v>
      </c>
      <c r="D43" s="57">
        <f t="shared" si="0"/>
        <v>0</v>
      </c>
    </row>
    <row r="44" ht="19.9" customHeight="1" spans="1:4">
      <c r="A44" s="60" t="s">
        <v>670</v>
      </c>
      <c r="B44" s="43">
        <v>42452</v>
      </c>
      <c r="C44" s="61">
        <v>20470</v>
      </c>
      <c r="D44" s="57">
        <f t="shared" si="0"/>
        <v>48.2191651747856</v>
      </c>
    </row>
    <row r="45" s="54" customFormat="1" ht="19.9" customHeight="1" spans="1:4">
      <c r="A45" s="60" t="s">
        <v>671</v>
      </c>
      <c r="B45" s="43">
        <v>58100</v>
      </c>
      <c r="C45" s="61">
        <v>300</v>
      </c>
      <c r="D45" s="57">
        <f t="shared" si="0"/>
        <v>0.516351118760757</v>
      </c>
    </row>
    <row r="46" ht="19.9" customHeight="1" spans="1:4">
      <c r="A46" s="60" t="s">
        <v>136</v>
      </c>
      <c r="B46" s="43">
        <v>841</v>
      </c>
      <c r="C46" s="61">
        <v>0</v>
      </c>
      <c r="D46" s="57">
        <f t="shared" si="0"/>
        <v>0</v>
      </c>
    </row>
    <row r="47" ht="19.9" customHeight="1" spans="1:4">
      <c r="A47" s="69" t="s">
        <v>672</v>
      </c>
      <c r="B47" s="42">
        <v>48</v>
      </c>
      <c r="C47" s="70">
        <v>0</v>
      </c>
      <c r="D47" s="57">
        <f t="shared" si="0"/>
        <v>0</v>
      </c>
    </row>
    <row r="48" ht="19.9" customHeight="1" spans="1:4">
      <c r="A48" s="69" t="s">
        <v>138</v>
      </c>
      <c r="B48" s="42">
        <v>384</v>
      </c>
      <c r="C48" s="70">
        <v>0</v>
      </c>
      <c r="D48" s="57">
        <f t="shared" si="0"/>
        <v>0</v>
      </c>
    </row>
    <row r="49" ht="19.9" customHeight="1" spans="1:4">
      <c r="A49" s="69" t="s">
        <v>139</v>
      </c>
      <c r="B49" s="42">
        <v>409</v>
      </c>
      <c r="C49" s="70">
        <v>0</v>
      </c>
      <c r="D49" s="57">
        <f t="shared" si="0"/>
        <v>0</v>
      </c>
    </row>
    <row r="50" ht="19.9" customHeight="1" spans="1:4">
      <c r="A50" s="69" t="s">
        <v>673</v>
      </c>
      <c r="B50" s="42">
        <v>0</v>
      </c>
      <c r="C50" s="70">
        <v>0</v>
      </c>
      <c r="D50" s="57">
        <v>0</v>
      </c>
    </row>
    <row r="51" ht="19.9" customHeight="1" spans="1:4">
      <c r="A51" s="60" t="s">
        <v>674</v>
      </c>
      <c r="B51" s="43">
        <v>101393</v>
      </c>
      <c r="C51" s="61">
        <v>20770</v>
      </c>
      <c r="D51" s="57">
        <f t="shared" si="0"/>
        <v>20.484648841636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6" sqref="A6"/>
    </sheetView>
  </sheetViews>
  <sheetFormatPr defaultColWidth="10" defaultRowHeight="13.5" outlineLevelCol="3"/>
  <cols>
    <col min="1" max="1" width="40.25" customWidth="1"/>
    <col min="2" max="2" width="23.125" style="30" customWidth="1"/>
    <col min="3" max="3" width="23.125" customWidth="1"/>
    <col min="4" max="4" width="15.25" customWidth="1"/>
  </cols>
  <sheetData>
    <row r="1" ht="14.25" customHeight="1" spans="1:1">
      <c r="A1" s="31" t="s">
        <v>27</v>
      </c>
    </row>
    <row r="2" ht="34.15" customHeight="1" spans="1:4">
      <c r="A2" s="63" t="s">
        <v>28</v>
      </c>
      <c r="B2" s="63"/>
      <c r="C2" s="63"/>
      <c r="D2" s="63"/>
    </row>
    <row r="3" s="29" customFormat="1" ht="17.25" customHeight="1" spans="1:4">
      <c r="A3" s="49"/>
      <c r="B3" s="56"/>
      <c r="C3" s="35" t="s">
        <v>58</v>
      </c>
      <c r="D3" s="64"/>
    </row>
    <row r="4" s="29" customFormat="1" ht="34.15" customHeight="1" spans="1:4">
      <c r="A4" s="36" t="s">
        <v>616</v>
      </c>
      <c r="B4" s="43" t="s">
        <v>60</v>
      </c>
      <c r="C4" s="36" t="s">
        <v>61</v>
      </c>
      <c r="D4" s="57" t="s">
        <v>62</v>
      </c>
    </row>
    <row r="5" s="29" customFormat="1" ht="19.9" customHeight="1" spans="1:4">
      <c r="A5" s="37" t="s">
        <v>617</v>
      </c>
      <c r="B5" s="43">
        <v>8448</v>
      </c>
      <c r="C5" s="39">
        <v>20770</v>
      </c>
      <c r="D5" s="57">
        <f t="shared" ref="D5:D12" si="0">C5/B5*100</f>
        <v>245.857007575758</v>
      </c>
    </row>
    <row r="6" s="29" customFormat="1" ht="19.9" customHeight="1" spans="1:4">
      <c r="A6" s="37" t="s">
        <v>618</v>
      </c>
      <c r="B6" s="43">
        <v>8448</v>
      </c>
      <c r="C6" s="39">
        <v>20770</v>
      </c>
      <c r="D6" s="57">
        <f t="shared" si="0"/>
        <v>245.857007575758</v>
      </c>
    </row>
    <row r="7" s="29" customFormat="1" ht="19.9" customHeight="1" spans="1:4">
      <c r="A7" s="40" t="s">
        <v>619</v>
      </c>
      <c r="B7" s="42">
        <v>7840</v>
      </c>
      <c r="C7" s="41">
        <v>18863</v>
      </c>
      <c r="D7" s="57">
        <f t="shared" si="0"/>
        <v>240.599489795918</v>
      </c>
    </row>
    <row r="8" s="29" customFormat="1" ht="19.9" customHeight="1" spans="1:4">
      <c r="A8" s="40" t="s">
        <v>620</v>
      </c>
      <c r="B8" s="42">
        <v>169</v>
      </c>
      <c r="C8" s="41">
        <v>0</v>
      </c>
      <c r="D8" s="57">
        <f t="shared" si="0"/>
        <v>0</v>
      </c>
    </row>
    <row r="9" s="29" customFormat="1" ht="19.9" customHeight="1" spans="1:4">
      <c r="A9" s="40" t="s">
        <v>621</v>
      </c>
      <c r="B9" s="42">
        <v>-16</v>
      </c>
      <c r="C9" s="41">
        <v>0</v>
      </c>
      <c r="D9" s="57">
        <f t="shared" si="0"/>
        <v>0</v>
      </c>
    </row>
    <row r="10" s="29" customFormat="1" ht="19.9" customHeight="1" spans="1:4">
      <c r="A10" s="40" t="s">
        <v>622</v>
      </c>
      <c r="B10" s="42">
        <v>20</v>
      </c>
      <c r="C10" s="41">
        <v>0</v>
      </c>
      <c r="D10" s="57">
        <f t="shared" si="0"/>
        <v>0</v>
      </c>
    </row>
    <row r="11" s="29" customFormat="1" ht="19.9" customHeight="1" spans="1:4">
      <c r="A11" s="40" t="s">
        <v>623</v>
      </c>
      <c r="B11" s="42">
        <v>161</v>
      </c>
      <c r="C11" s="41">
        <v>100</v>
      </c>
      <c r="D11" s="57">
        <f t="shared" si="0"/>
        <v>62.111801242236</v>
      </c>
    </row>
    <row r="12" s="29" customFormat="1" ht="19.9" customHeight="1" spans="1:4">
      <c r="A12" s="40" t="s">
        <v>624</v>
      </c>
      <c r="B12" s="42">
        <v>274</v>
      </c>
      <c r="C12" s="41">
        <v>670</v>
      </c>
      <c r="D12" s="57">
        <f t="shared" si="0"/>
        <v>244.525547445255</v>
      </c>
    </row>
    <row r="13" s="29" customFormat="1" ht="19.9" customHeight="1" spans="1:4">
      <c r="A13" s="40" t="s">
        <v>625</v>
      </c>
      <c r="B13" s="42">
        <v>0</v>
      </c>
      <c r="C13" s="41">
        <v>1000</v>
      </c>
      <c r="D13" s="57">
        <v>0</v>
      </c>
    </row>
    <row r="14" s="29" customFormat="1" ht="19.9" customHeight="1" spans="1:4">
      <c r="A14" s="40" t="s">
        <v>626</v>
      </c>
      <c r="B14" s="42">
        <v>0</v>
      </c>
      <c r="C14" s="41">
        <v>137</v>
      </c>
      <c r="D14" s="57">
        <v>0</v>
      </c>
    </row>
    <row r="15" s="29" customFormat="1" ht="19.9" customHeight="1" spans="1:4">
      <c r="A15" s="36" t="s">
        <v>93</v>
      </c>
      <c r="B15" s="43">
        <v>8448</v>
      </c>
      <c r="C15" s="39">
        <v>20770</v>
      </c>
      <c r="D15" s="57">
        <v>0</v>
      </c>
    </row>
    <row r="16" s="29" customFormat="1" ht="19.9" customHeight="1" spans="1:4">
      <c r="A16" s="37" t="s">
        <v>627</v>
      </c>
      <c r="B16" s="43">
        <v>0</v>
      </c>
      <c r="C16" s="39">
        <v>0</v>
      </c>
      <c r="D16" s="57">
        <v>0</v>
      </c>
    </row>
    <row r="17" s="29" customFormat="1" ht="19.9" customHeight="1" spans="1:4">
      <c r="A17" s="37" t="s">
        <v>95</v>
      </c>
      <c r="B17" s="43">
        <v>92945</v>
      </c>
      <c r="C17" s="39">
        <v>0</v>
      </c>
      <c r="D17" s="57">
        <f t="shared" ref="D17:D22" si="1">C17/B17*100</f>
        <v>0</v>
      </c>
    </row>
    <row r="18" s="29" customFormat="1" ht="19.9" customHeight="1" spans="1:4">
      <c r="A18" s="40" t="s">
        <v>628</v>
      </c>
      <c r="B18" s="42">
        <v>3080</v>
      </c>
      <c r="C18" s="41">
        <v>0</v>
      </c>
      <c r="D18" s="57">
        <f t="shared" si="1"/>
        <v>0</v>
      </c>
    </row>
    <row r="19" s="29" customFormat="1" ht="19.9" customHeight="1" spans="1:4">
      <c r="A19" s="40" t="s">
        <v>629</v>
      </c>
      <c r="B19" s="42">
        <v>3251</v>
      </c>
      <c r="C19" s="41">
        <v>0</v>
      </c>
      <c r="D19" s="57">
        <f t="shared" si="1"/>
        <v>0</v>
      </c>
    </row>
    <row r="20" s="29" customFormat="1" ht="19.9" customHeight="1" spans="1:4">
      <c r="A20" s="40" t="s">
        <v>100</v>
      </c>
      <c r="B20" s="42">
        <v>884</v>
      </c>
      <c r="C20" s="41">
        <v>0</v>
      </c>
      <c r="D20" s="57">
        <f t="shared" si="1"/>
        <v>0</v>
      </c>
    </row>
    <row r="21" s="29" customFormat="1" ht="19.9" customHeight="1" spans="1:4">
      <c r="A21" s="40" t="s">
        <v>101</v>
      </c>
      <c r="B21" s="42">
        <v>85730</v>
      </c>
      <c r="C21" s="41">
        <v>0</v>
      </c>
      <c r="D21" s="57">
        <f t="shared" si="1"/>
        <v>0</v>
      </c>
    </row>
    <row r="22" s="54" customFormat="1" ht="19.9" customHeight="1" spans="1:4">
      <c r="A22" s="36" t="s">
        <v>104</v>
      </c>
      <c r="B22" s="43">
        <f>B17+B16+B5</f>
        <v>101393</v>
      </c>
      <c r="C22" s="39">
        <v>20770</v>
      </c>
      <c r="D22" s="57">
        <f t="shared" si="1"/>
        <v>20.484648841636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A5" sqref="A5"/>
    </sheetView>
  </sheetViews>
  <sheetFormatPr defaultColWidth="10" defaultRowHeight="13.5" outlineLevelCol="3"/>
  <cols>
    <col min="1" max="1" width="46" customWidth="1"/>
    <col min="2" max="2" width="14.125" customWidth="1"/>
    <col min="3" max="3" width="18.625" customWidth="1"/>
    <col min="4" max="4" width="14.5" customWidth="1"/>
  </cols>
  <sheetData>
    <row r="1" ht="14.25" customHeight="1" spans="1:1">
      <c r="A1" s="31" t="s">
        <v>29</v>
      </c>
    </row>
    <row r="2" ht="29.1" customHeight="1" spans="1:4">
      <c r="A2" s="32" t="s">
        <v>675</v>
      </c>
      <c r="B2" s="32"/>
      <c r="C2" s="32"/>
      <c r="D2" s="32"/>
    </row>
    <row r="3" s="29" customFormat="1" ht="17.25" customHeight="1" spans="1:4">
      <c r="A3" s="59"/>
      <c r="B3" s="56"/>
      <c r="C3" s="35" t="s">
        <v>58</v>
      </c>
      <c r="D3" s="53"/>
    </row>
    <row r="4" s="51" customFormat="1" ht="34.15" customHeight="1" spans="1:4">
      <c r="A4" s="36" t="s">
        <v>630</v>
      </c>
      <c r="B4" s="43" t="s">
        <v>60</v>
      </c>
      <c r="C4" s="36" t="s">
        <v>61</v>
      </c>
      <c r="D4" s="36" t="s">
        <v>62</v>
      </c>
    </row>
    <row r="5" s="29" customFormat="1" ht="34.15" customHeight="1" spans="1:4">
      <c r="A5" s="44" t="s">
        <v>631</v>
      </c>
      <c r="B5" s="43">
        <v>146</v>
      </c>
      <c r="C5" s="36">
        <v>0</v>
      </c>
      <c r="D5" s="57">
        <f t="shared" ref="D5:D49" si="0">C5/B5*100</f>
        <v>0</v>
      </c>
    </row>
    <row r="6" s="54" customFormat="1" ht="34.15" customHeight="1" spans="1:4">
      <c r="A6" s="44" t="s">
        <v>632</v>
      </c>
      <c r="B6" s="43">
        <v>66</v>
      </c>
      <c r="C6" s="36">
        <v>0</v>
      </c>
      <c r="D6" s="57">
        <f t="shared" si="0"/>
        <v>0</v>
      </c>
    </row>
    <row r="7" s="29" customFormat="1" ht="34.15" customHeight="1" spans="1:4">
      <c r="A7" s="58" t="s">
        <v>633</v>
      </c>
      <c r="B7" s="42">
        <v>66</v>
      </c>
      <c r="C7" s="36">
        <v>0</v>
      </c>
      <c r="D7" s="57">
        <f t="shared" si="0"/>
        <v>0</v>
      </c>
    </row>
    <row r="8" s="29" customFormat="1" ht="34.15" customHeight="1" spans="1:4">
      <c r="A8" s="44" t="s">
        <v>634</v>
      </c>
      <c r="B8" s="43">
        <v>80</v>
      </c>
      <c r="C8" s="36">
        <v>0</v>
      </c>
      <c r="D8" s="57">
        <f t="shared" si="0"/>
        <v>0</v>
      </c>
    </row>
    <row r="9" s="29" customFormat="1" ht="34.15" customHeight="1" spans="1:4">
      <c r="A9" s="58" t="s">
        <v>635</v>
      </c>
      <c r="B9" s="42">
        <v>80</v>
      </c>
      <c r="C9" s="38">
        <v>0</v>
      </c>
      <c r="D9" s="57">
        <f t="shared" si="0"/>
        <v>0</v>
      </c>
    </row>
    <row r="10" s="29" customFormat="1" ht="19.9" customHeight="1" spans="1:4">
      <c r="A10" s="44" t="s">
        <v>636</v>
      </c>
      <c r="B10" s="43">
        <v>6013</v>
      </c>
      <c r="C10" s="39">
        <v>12424</v>
      </c>
      <c r="D10" s="57">
        <f t="shared" si="0"/>
        <v>206.618992183602</v>
      </c>
    </row>
    <row r="11" s="29" customFormat="1" ht="19.9" customHeight="1" spans="1:4">
      <c r="A11" s="44" t="s">
        <v>637</v>
      </c>
      <c r="B11" s="43">
        <v>5370</v>
      </c>
      <c r="C11" s="39">
        <v>11799</v>
      </c>
      <c r="D11" s="57">
        <f t="shared" si="0"/>
        <v>219.720670391061</v>
      </c>
    </row>
    <row r="12" s="29" customFormat="1" ht="19.9" customHeight="1" spans="1:4">
      <c r="A12" s="58" t="s">
        <v>638</v>
      </c>
      <c r="B12" s="42">
        <v>586</v>
      </c>
      <c r="C12" s="41">
        <v>0</v>
      </c>
      <c r="D12" s="57">
        <f t="shared" si="0"/>
        <v>0</v>
      </c>
    </row>
    <row r="13" s="29" customFormat="1" ht="19.9" customHeight="1" spans="1:4">
      <c r="A13" s="58" t="s">
        <v>639</v>
      </c>
      <c r="B13" s="42">
        <v>965</v>
      </c>
      <c r="C13" s="41">
        <v>1886</v>
      </c>
      <c r="D13" s="57">
        <f t="shared" si="0"/>
        <v>195.440414507772</v>
      </c>
    </row>
    <row r="14" s="29" customFormat="1" ht="19.9" customHeight="1" spans="1:4">
      <c r="A14" s="58" t="s">
        <v>640</v>
      </c>
      <c r="B14" s="42">
        <v>338</v>
      </c>
      <c r="C14" s="41">
        <v>0</v>
      </c>
      <c r="D14" s="57">
        <f t="shared" si="0"/>
        <v>0</v>
      </c>
    </row>
    <row r="15" s="29" customFormat="1" ht="19.9" customHeight="1" spans="1:4">
      <c r="A15" s="58" t="s">
        <v>641</v>
      </c>
      <c r="B15" s="42">
        <v>3481</v>
      </c>
      <c r="C15" s="41">
        <v>9913</v>
      </c>
      <c r="D15" s="57">
        <f t="shared" si="0"/>
        <v>284.774490089055</v>
      </c>
    </row>
    <row r="16" s="54" customFormat="1" ht="19.9" customHeight="1" spans="1:4">
      <c r="A16" s="44" t="s">
        <v>642</v>
      </c>
      <c r="B16" s="43">
        <v>169</v>
      </c>
      <c r="C16" s="39">
        <v>0</v>
      </c>
      <c r="D16" s="57">
        <f t="shared" si="0"/>
        <v>0</v>
      </c>
    </row>
    <row r="17" s="29" customFormat="1" ht="19.9" customHeight="1" spans="1:4">
      <c r="A17" s="44" t="s">
        <v>643</v>
      </c>
      <c r="B17" s="43">
        <v>200</v>
      </c>
      <c r="C17" s="39">
        <v>100</v>
      </c>
      <c r="D17" s="57">
        <f t="shared" si="0"/>
        <v>50</v>
      </c>
    </row>
    <row r="18" s="29" customFormat="1" ht="19.9" customHeight="1" spans="1:4">
      <c r="A18" s="58" t="s">
        <v>644</v>
      </c>
      <c r="B18" s="42">
        <v>200</v>
      </c>
      <c r="C18" s="41">
        <v>100</v>
      </c>
      <c r="D18" s="57">
        <f t="shared" si="0"/>
        <v>50</v>
      </c>
    </row>
    <row r="19" s="29" customFormat="1" ht="19.9" customHeight="1" spans="1:4">
      <c r="A19" s="44" t="s">
        <v>645</v>
      </c>
      <c r="B19" s="43">
        <v>274</v>
      </c>
      <c r="C19" s="39">
        <v>525</v>
      </c>
      <c r="D19" s="57">
        <f t="shared" si="0"/>
        <v>191.605839416058</v>
      </c>
    </row>
    <row r="20" s="29" customFormat="1" ht="19.9" customHeight="1" spans="1:4">
      <c r="A20" s="58" t="s">
        <v>646</v>
      </c>
      <c r="B20" s="42">
        <v>259</v>
      </c>
      <c r="C20" s="41">
        <v>512</v>
      </c>
      <c r="D20" s="57">
        <f t="shared" si="0"/>
        <v>197.683397683398</v>
      </c>
    </row>
    <row r="21" s="29" customFormat="1" ht="19.9" customHeight="1" spans="1:4">
      <c r="A21" s="58" t="s">
        <v>647</v>
      </c>
      <c r="B21" s="42">
        <v>15</v>
      </c>
      <c r="C21" s="41">
        <v>13</v>
      </c>
      <c r="D21" s="57">
        <f t="shared" si="0"/>
        <v>86.6666666666667</v>
      </c>
    </row>
    <row r="22" s="54" customFormat="1" ht="19.9" customHeight="1" spans="1:4">
      <c r="A22" s="44" t="s">
        <v>648</v>
      </c>
      <c r="B22" s="43">
        <v>3398</v>
      </c>
      <c r="C22" s="39">
        <v>0</v>
      </c>
      <c r="D22" s="57">
        <f t="shared" si="0"/>
        <v>0</v>
      </c>
    </row>
    <row r="23" s="54" customFormat="1" ht="19.9" customHeight="1" spans="1:4">
      <c r="A23" s="44" t="s">
        <v>649</v>
      </c>
      <c r="B23" s="43">
        <v>3375</v>
      </c>
      <c r="C23" s="39">
        <v>0</v>
      </c>
      <c r="D23" s="57">
        <f t="shared" si="0"/>
        <v>0</v>
      </c>
    </row>
    <row r="24" s="29" customFormat="1" ht="19.9" customHeight="1" spans="1:4">
      <c r="A24" s="58" t="s">
        <v>650</v>
      </c>
      <c r="B24" s="42">
        <v>2407</v>
      </c>
      <c r="C24" s="41">
        <v>0</v>
      </c>
      <c r="D24" s="57">
        <f t="shared" si="0"/>
        <v>0</v>
      </c>
    </row>
    <row r="25" s="29" customFormat="1" ht="19.9" customHeight="1" spans="1:4">
      <c r="A25" s="58" t="s">
        <v>651</v>
      </c>
      <c r="B25" s="42">
        <v>968</v>
      </c>
      <c r="C25" s="41">
        <v>0</v>
      </c>
      <c r="D25" s="57">
        <f t="shared" si="0"/>
        <v>0</v>
      </c>
    </row>
    <row r="26" s="54" customFormat="1" ht="19.9" customHeight="1" spans="1:4">
      <c r="A26" s="44" t="s">
        <v>652</v>
      </c>
      <c r="B26" s="43">
        <v>23</v>
      </c>
      <c r="C26" s="39">
        <v>0</v>
      </c>
      <c r="D26" s="57">
        <f t="shared" si="0"/>
        <v>0</v>
      </c>
    </row>
    <row r="27" s="29" customFormat="1" ht="19.9" customHeight="1" spans="1:4">
      <c r="A27" s="58" t="s">
        <v>653</v>
      </c>
      <c r="B27" s="42">
        <v>23</v>
      </c>
      <c r="C27" s="41">
        <v>0</v>
      </c>
      <c r="D27" s="57">
        <f t="shared" si="0"/>
        <v>0</v>
      </c>
    </row>
    <row r="28" s="54" customFormat="1" ht="19.9" customHeight="1" spans="1:4">
      <c r="A28" s="44" t="s">
        <v>654</v>
      </c>
      <c r="B28" s="43">
        <v>25528</v>
      </c>
      <c r="C28" s="39">
        <v>0</v>
      </c>
      <c r="D28" s="57">
        <f t="shared" si="0"/>
        <v>0</v>
      </c>
    </row>
    <row r="29" s="54" customFormat="1" ht="19.9" customHeight="1" spans="1:4">
      <c r="A29" s="44" t="s">
        <v>655</v>
      </c>
      <c r="B29" s="43">
        <v>23194</v>
      </c>
      <c r="C29" s="39">
        <v>0</v>
      </c>
      <c r="D29" s="57">
        <f t="shared" si="0"/>
        <v>0</v>
      </c>
    </row>
    <row r="30" s="29" customFormat="1" ht="19.9" customHeight="1" spans="1:4">
      <c r="A30" s="58" t="s">
        <v>656</v>
      </c>
      <c r="B30" s="42">
        <v>23194</v>
      </c>
      <c r="C30" s="41">
        <v>0</v>
      </c>
      <c r="D30" s="57">
        <f t="shared" si="0"/>
        <v>0</v>
      </c>
    </row>
    <row r="31" s="54" customFormat="1" ht="19.9" customHeight="1" spans="1:4">
      <c r="A31" s="44" t="s">
        <v>657</v>
      </c>
      <c r="B31" s="43">
        <v>56</v>
      </c>
      <c r="C31" s="39">
        <v>0</v>
      </c>
      <c r="D31" s="57">
        <f t="shared" si="0"/>
        <v>0</v>
      </c>
    </row>
    <row r="32" s="29" customFormat="1" ht="19.9" customHeight="1" spans="1:4">
      <c r="A32" s="58" t="s">
        <v>658</v>
      </c>
      <c r="B32" s="42">
        <v>25</v>
      </c>
      <c r="C32" s="41">
        <v>0</v>
      </c>
      <c r="D32" s="57">
        <f t="shared" si="0"/>
        <v>0</v>
      </c>
    </row>
    <row r="33" s="29" customFormat="1" ht="19.9" customHeight="1" spans="1:4">
      <c r="A33" s="58" t="s">
        <v>659</v>
      </c>
      <c r="B33" s="42">
        <v>31</v>
      </c>
      <c r="C33" s="41">
        <v>0</v>
      </c>
      <c r="D33" s="57">
        <f t="shared" si="0"/>
        <v>0</v>
      </c>
    </row>
    <row r="34" s="54" customFormat="1" ht="19.9" customHeight="1" spans="1:4">
      <c r="A34" s="44" t="s">
        <v>660</v>
      </c>
      <c r="B34" s="43">
        <v>2278</v>
      </c>
      <c r="C34" s="39">
        <v>0</v>
      </c>
      <c r="D34" s="57">
        <f t="shared" si="0"/>
        <v>0</v>
      </c>
    </row>
    <row r="35" s="29" customFormat="1" ht="19.9" customHeight="1" spans="1:4">
      <c r="A35" s="58" t="s">
        <v>661</v>
      </c>
      <c r="B35" s="42">
        <v>2077</v>
      </c>
      <c r="C35" s="41">
        <v>0</v>
      </c>
      <c r="D35" s="57">
        <f t="shared" si="0"/>
        <v>0</v>
      </c>
    </row>
    <row r="36" s="29" customFormat="1" ht="19.9" customHeight="1" spans="1:4">
      <c r="A36" s="58" t="s">
        <v>662</v>
      </c>
      <c r="B36" s="42">
        <v>100</v>
      </c>
      <c r="C36" s="41">
        <v>0</v>
      </c>
      <c r="D36" s="57">
        <f t="shared" si="0"/>
        <v>0</v>
      </c>
    </row>
    <row r="37" s="29" customFormat="1" ht="19.9" customHeight="1" spans="1:4">
      <c r="A37" s="58" t="s">
        <v>663</v>
      </c>
      <c r="B37" s="42">
        <v>13</v>
      </c>
      <c r="C37" s="41">
        <v>0</v>
      </c>
      <c r="D37" s="57">
        <f t="shared" si="0"/>
        <v>0</v>
      </c>
    </row>
    <row r="38" s="29" customFormat="1" ht="19.9" customHeight="1" spans="1:4">
      <c r="A38" s="58" t="s">
        <v>664</v>
      </c>
      <c r="B38" s="42">
        <v>88</v>
      </c>
      <c r="C38" s="41">
        <v>0</v>
      </c>
      <c r="D38" s="57">
        <f t="shared" si="0"/>
        <v>0</v>
      </c>
    </row>
    <row r="39" s="29" customFormat="1" ht="19.9" customHeight="1" spans="1:4">
      <c r="A39" s="44" t="s">
        <v>665</v>
      </c>
      <c r="B39" s="43">
        <v>7362</v>
      </c>
      <c r="C39" s="39">
        <v>8046</v>
      </c>
      <c r="D39" s="57">
        <f t="shared" si="0"/>
        <v>109.290953545232</v>
      </c>
    </row>
    <row r="40" s="29" customFormat="1" ht="19.9" customHeight="1" spans="1:4">
      <c r="A40" s="44" t="s">
        <v>666</v>
      </c>
      <c r="B40" s="43">
        <v>7362</v>
      </c>
      <c r="C40" s="39">
        <v>8046</v>
      </c>
      <c r="D40" s="57">
        <f t="shared" si="0"/>
        <v>109.290953545232</v>
      </c>
    </row>
    <row r="41" s="29" customFormat="1" ht="19.9" customHeight="1" spans="1:4">
      <c r="A41" s="58" t="s">
        <v>667</v>
      </c>
      <c r="B41" s="42">
        <v>828</v>
      </c>
      <c r="C41" s="41">
        <v>8046</v>
      </c>
      <c r="D41" s="57">
        <f t="shared" si="0"/>
        <v>971.739130434783</v>
      </c>
    </row>
    <row r="42" s="29" customFormat="1" ht="19.9" customHeight="1" spans="1:4">
      <c r="A42" s="58" t="s">
        <v>668</v>
      </c>
      <c r="B42" s="42">
        <v>492</v>
      </c>
      <c r="C42" s="41">
        <v>0</v>
      </c>
      <c r="D42" s="57">
        <f t="shared" si="0"/>
        <v>0</v>
      </c>
    </row>
    <row r="43" s="29" customFormat="1" ht="19.9" customHeight="1" spans="1:4">
      <c r="A43" s="58" t="s">
        <v>669</v>
      </c>
      <c r="B43" s="42">
        <v>6042</v>
      </c>
      <c r="C43" s="41">
        <v>0</v>
      </c>
      <c r="D43" s="57">
        <f t="shared" si="0"/>
        <v>0</v>
      </c>
    </row>
    <row r="44" s="29" customFormat="1" ht="19.9" customHeight="1" spans="1:4">
      <c r="A44" s="44" t="s">
        <v>670</v>
      </c>
      <c r="B44" s="43">
        <v>42452</v>
      </c>
      <c r="C44" s="39">
        <v>20470</v>
      </c>
      <c r="D44" s="57">
        <f t="shared" si="0"/>
        <v>48.2191651747856</v>
      </c>
    </row>
    <row r="45" s="54" customFormat="1" ht="19.9" customHeight="1" spans="1:4">
      <c r="A45" s="44" t="s">
        <v>671</v>
      </c>
      <c r="B45" s="43">
        <v>58100</v>
      </c>
      <c r="C45" s="39">
        <v>300</v>
      </c>
      <c r="D45" s="57">
        <f t="shared" si="0"/>
        <v>0.516351118760757</v>
      </c>
    </row>
    <row r="46" s="29" customFormat="1" ht="19.9" customHeight="1" spans="1:4">
      <c r="A46" s="44" t="s">
        <v>136</v>
      </c>
      <c r="B46" s="43">
        <v>841</v>
      </c>
      <c r="C46" s="39">
        <v>0</v>
      </c>
      <c r="D46" s="57">
        <f t="shared" si="0"/>
        <v>0</v>
      </c>
    </row>
    <row r="47" s="29" customFormat="1" ht="19.9" customHeight="1" spans="1:4">
      <c r="A47" s="58" t="s">
        <v>672</v>
      </c>
      <c r="B47" s="42">
        <v>48</v>
      </c>
      <c r="C47" s="41">
        <v>0</v>
      </c>
      <c r="D47" s="57">
        <f t="shared" si="0"/>
        <v>0</v>
      </c>
    </row>
    <row r="48" s="29" customFormat="1" ht="19.9" customHeight="1" spans="1:4">
      <c r="A48" s="58" t="s">
        <v>138</v>
      </c>
      <c r="B48" s="42">
        <v>384</v>
      </c>
      <c r="C48" s="41">
        <v>0</v>
      </c>
      <c r="D48" s="57">
        <f t="shared" si="0"/>
        <v>0</v>
      </c>
    </row>
    <row r="49" s="29" customFormat="1" ht="19.9" customHeight="1" spans="1:4">
      <c r="A49" s="58" t="s">
        <v>139</v>
      </c>
      <c r="B49" s="42">
        <v>409</v>
      </c>
      <c r="C49" s="41">
        <v>0</v>
      </c>
      <c r="D49" s="57">
        <f t="shared" si="0"/>
        <v>0</v>
      </c>
    </row>
    <row r="50" s="29" customFormat="1" ht="19.9" customHeight="1" spans="1:4">
      <c r="A50" s="58" t="s">
        <v>673</v>
      </c>
      <c r="B50" s="42">
        <v>0</v>
      </c>
      <c r="C50" s="41">
        <v>0</v>
      </c>
      <c r="D50" s="57">
        <v>0</v>
      </c>
    </row>
    <row r="51" ht="19.9" customHeight="1" spans="1:4">
      <c r="A51" s="60" t="s">
        <v>674</v>
      </c>
      <c r="B51" s="43">
        <v>101393</v>
      </c>
      <c r="C51" s="61">
        <v>20770</v>
      </c>
      <c r="D51" s="62">
        <f>C51/B51*100</f>
        <v>20.484648841636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selection activeCell="E4" sqref="E4"/>
    </sheetView>
  </sheetViews>
  <sheetFormatPr defaultColWidth="10" defaultRowHeight="13.5" outlineLevelCol="3"/>
  <cols>
    <col min="1" max="1" width="46" customWidth="1"/>
    <col min="2" max="2" width="14.125" customWidth="1"/>
    <col min="3" max="3" width="13.625" customWidth="1"/>
    <col min="4" max="4" width="14.875" customWidth="1"/>
  </cols>
  <sheetData>
    <row r="1" ht="14.25" customHeight="1" spans="1:1">
      <c r="A1" s="31" t="s">
        <v>31</v>
      </c>
    </row>
    <row r="2" ht="21.95" customHeight="1" spans="1:4">
      <c r="A2" s="32" t="s">
        <v>32</v>
      </c>
      <c r="B2" s="32"/>
      <c r="C2" s="32"/>
      <c r="D2" s="32"/>
    </row>
    <row r="3" ht="17.25" customHeight="1" spans="1:4">
      <c r="A3" s="55"/>
      <c r="B3" s="56"/>
      <c r="C3" s="35" t="s">
        <v>58</v>
      </c>
      <c r="D3" s="53"/>
    </row>
    <row r="4" s="51" customFormat="1" ht="34.15" customHeight="1" spans="1:4">
      <c r="A4" s="36" t="s">
        <v>630</v>
      </c>
      <c r="B4" s="43" t="s">
        <v>60</v>
      </c>
      <c r="C4" s="36" t="s">
        <v>61</v>
      </c>
      <c r="D4" s="36" t="s">
        <v>62</v>
      </c>
    </row>
    <row r="5" s="29" customFormat="1" ht="34.15" customHeight="1" spans="1:4">
      <c r="A5" s="44" t="s">
        <v>631</v>
      </c>
      <c r="B5" s="43">
        <v>146</v>
      </c>
      <c r="C5" s="36">
        <v>0</v>
      </c>
      <c r="D5" s="57">
        <f t="shared" ref="D5:D49" si="0">C5/B5*100</f>
        <v>0</v>
      </c>
    </row>
    <row r="6" s="54" customFormat="1" ht="34.15" customHeight="1" spans="1:4">
      <c r="A6" s="44" t="s">
        <v>632</v>
      </c>
      <c r="B6" s="43">
        <v>66</v>
      </c>
      <c r="C6" s="36">
        <v>0</v>
      </c>
      <c r="D6" s="57">
        <f t="shared" si="0"/>
        <v>0</v>
      </c>
    </row>
    <row r="7" s="29" customFormat="1" ht="34.15" customHeight="1" spans="1:4">
      <c r="A7" s="58" t="s">
        <v>633</v>
      </c>
      <c r="B7" s="42">
        <v>66</v>
      </c>
      <c r="C7" s="36">
        <v>0</v>
      </c>
      <c r="D7" s="57">
        <f t="shared" si="0"/>
        <v>0</v>
      </c>
    </row>
    <row r="8" s="29" customFormat="1" ht="34.15" customHeight="1" spans="1:4">
      <c r="A8" s="44" t="s">
        <v>634</v>
      </c>
      <c r="B8" s="43">
        <v>80</v>
      </c>
      <c r="C8" s="36">
        <v>0</v>
      </c>
      <c r="D8" s="57">
        <f t="shared" si="0"/>
        <v>0</v>
      </c>
    </row>
    <row r="9" s="29" customFormat="1" ht="34.15" customHeight="1" spans="1:4">
      <c r="A9" s="58" t="s">
        <v>635</v>
      </c>
      <c r="B9" s="42">
        <v>80</v>
      </c>
      <c r="C9" s="38">
        <v>0</v>
      </c>
      <c r="D9" s="57">
        <f t="shared" si="0"/>
        <v>0</v>
      </c>
    </row>
    <row r="10" s="29" customFormat="1" ht="19.9" customHeight="1" spans="1:4">
      <c r="A10" s="44" t="s">
        <v>636</v>
      </c>
      <c r="B10" s="43">
        <v>6013</v>
      </c>
      <c r="C10" s="39">
        <v>12424</v>
      </c>
      <c r="D10" s="57">
        <f t="shared" si="0"/>
        <v>206.618992183602</v>
      </c>
    </row>
    <row r="11" s="29" customFormat="1" ht="19.9" customHeight="1" spans="1:4">
      <c r="A11" s="44" t="s">
        <v>637</v>
      </c>
      <c r="B11" s="43">
        <v>5370</v>
      </c>
      <c r="C11" s="39">
        <v>11799</v>
      </c>
      <c r="D11" s="57">
        <f t="shared" si="0"/>
        <v>219.720670391061</v>
      </c>
    </row>
    <row r="12" s="29" customFormat="1" ht="19.9" customHeight="1" spans="1:4">
      <c r="A12" s="58" t="s">
        <v>638</v>
      </c>
      <c r="B12" s="42">
        <v>586</v>
      </c>
      <c r="C12" s="41">
        <v>0</v>
      </c>
      <c r="D12" s="57">
        <f t="shared" si="0"/>
        <v>0</v>
      </c>
    </row>
    <row r="13" s="29" customFormat="1" ht="19.9" customHeight="1" spans="1:4">
      <c r="A13" s="58" t="s">
        <v>639</v>
      </c>
      <c r="B13" s="42">
        <v>965</v>
      </c>
      <c r="C13" s="41">
        <v>1886</v>
      </c>
      <c r="D13" s="57">
        <f t="shared" si="0"/>
        <v>195.440414507772</v>
      </c>
    </row>
    <row r="14" s="29" customFormat="1" ht="19.9" customHeight="1" spans="1:4">
      <c r="A14" s="58" t="s">
        <v>640</v>
      </c>
      <c r="B14" s="42">
        <v>338</v>
      </c>
      <c r="C14" s="41">
        <v>0</v>
      </c>
      <c r="D14" s="57">
        <f t="shared" si="0"/>
        <v>0</v>
      </c>
    </row>
    <row r="15" s="29" customFormat="1" ht="19.9" customHeight="1" spans="1:4">
      <c r="A15" s="58" t="s">
        <v>641</v>
      </c>
      <c r="B15" s="42">
        <v>3481</v>
      </c>
      <c r="C15" s="41">
        <v>9913</v>
      </c>
      <c r="D15" s="57">
        <f t="shared" si="0"/>
        <v>284.774490089055</v>
      </c>
    </row>
    <row r="16" s="54" customFormat="1" ht="19.9" customHeight="1" spans="1:4">
      <c r="A16" s="44" t="s">
        <v>642</v>
      </c>
      <c r="B16" s="43">
        <v>169</v>
      </c>
      <c r="C16" s="39">
        <v>0</v>
      </c>
      <c r="D16" s="57">
        <f t="shared" si="0"/>
        <v>0</v>
      </c>
    </row>
    <row r="17" s="29" customFormat="1" ht="19.9" customHeight="1" spans="1:4">
      <c r="A17" s="44" t="s">
        <v>643</v>
      </c>
      <c r="B17" s="43">
        <v>200</v>
      </c>
      <c r="C17" s="39">
        <v>100</v>
      </c>
      <c r="D17" s="57">
        <f t="shared" si="0"/>
        <v>50</v>
      </c>
    </row>
    <row r="18" s="29" customFormat="1" ht="19.9" customHeight="1" spans="1:4">
      <c r="A18" s="58" t="s">
        <v>644</v>
      </c>
      <c r="B18" s="42">
        <v>200</v>
      </c>
      <c r="C18" s="41">
        <v>100</v>
      </c>
      <c r="D18" s="57">
        <f t="shared" si="0"/>
        <v>50</v>
      </c>
    </row>
    <row r="19" s="29" customFormat="1" ht="19.9" customHeight="1" spans="1:4">
      <c r="A19" s="44" t="s">
        <v>645</v>
      </c>
      <c r="B19" s="43">
        <v>274</v>
      </c>
      <c r="C19" s="39">
        <v>525</v>
      </c>
      <c r="D19" s="57">
        <f t="shared" si="0"/>
        <v>191.605839416058</v>
      </c>
    </row>
    <row r="20" s="29" customFormat="1" ht="19.9" customHeight="1" spans="1:4">
      <c r="A20" s="58" t="s">
        <v>646</v>
      </c>
      <c r="B20" s="42">
        <v>259</v>
      </c>
      <c r="C20" s="41">
        <v>512</v>
      </c>
      <c r="D20" s="57">
        <f t="shared" si="0"/>
        <v>197.683397683398</v>
      </c>
    </row>
    <row r="21" s="29" customFormat="1" ht="19.9" customHeight="1" spans="1:4">
      <c r="A21" s="58" t="s">
        <v>647</v>
      </c>
      <c r="B21" s="42">
        <v>15</v>
      </c>
      <c r="C21" s="41">
        <v>13</v>
      </c>
      <c r="D21" s="57">
        <f t="shared" si="0"/>
        <v>86.6666666666667</v>
      </c>
    </row>
    <row r="22" s="54" customFormat="1" ht="19.9" customHeight="1" spans="1:4">
      <c r="A22" s="44" t="s">
        <v>648</v>
      </c>
      <c r="B22" s="43">
        <v>3398</v>
      </c>
      <c r="C22" s="39">
        <v>0</v>
      </c>
      <c r="D22" s="57">
        <f t="shared" si="0"/>
        <v>0</v>
      </c>
    </row>
    <row r="23" s="54" customFormat="1" ht="19.9" customHeight="1" spans="1:4">
      <c r="A23" s="44" t="s">
        <v>649</v>
      </c>
      <c r="B23" s="43">
        <v>3375</v>
      </c>
      <c r="C23" s="39">
        <v>0</v>
      </c>
      <c r="D23" s="57">
        <f t="shared" si="0"/>
        <v>0</v>
      </c>
    </row>
    <row r="24" s="29" customFormat="1" ht="19.9" customHeight="1" spans="1:4">
      <c r="A24" s="58" t="s">
        <v>650</v>
      </c>
      <c r="B24" s="42">
        <v>2407</v>
      </c>
      <c r="C24" s="41">
        <v>0</v>
      </c>
      <c r="D24" s="57">
        <f t="shared" si="0"/>
        <v>0</v>
      </c>
    </row>
    <row r="25" s="29" customFormat="1" ht="19.9" customHeight="1" spans="1:4">
      <c r="A25" s="58" t="s">
        <v>651</v>
      </c>
      <c r="B25" s="42">
        <v>968</v>
      </c>
      <c r="C25" s="41">
        <v>0</v>
      </c>
      <c r="D25" s="57">
        <f t="shared" si="0"/>
        <v>0</v>
      </c>
    </row>
    <row r="26" s="54" customFormat="1" ht="19.9" customHeight="1" spans="1:4">
      <c r="A26" s="44" t="s">
        <v>652</v>
      </c>
      <c r="B26" s="43">
        <v>23</v>
      </c>
      <c r="C26" s="39">
        <v>0</v>
      </c>
      <c r="D26" s="57">
        <f t="shared" si="0"/>
        <v>0</v>
      </c>
    </row>
    <row r="27" s="29" customFormat="1" ht="19.9" customHeight="1" spans="1:4">
      <c r="A27" s="58" t="s">
        <v>653</v>
      </c>
      <c r="B27" s="42">
        <v>23</v>
      </c>
      <c r="C27" s="41">
        <v>0</v>
      </c>
      <c r="D27" s="57">
        <f t="shared" si="0"/>
        <v>0</v>
      </c>
    </row>
    <row r="28" s="54" customFormat="1" ht="19.9" customHeight="1" spans="1:4">
      <c r="A28" s="44" t="s">
        <v>654</v>
      </c>
      <c r="B28" s="43">
        <v>25528</v>
      </c>
      <c r="C28" s="39">
        <v>0</v>
      </c>
      <c r="D28" s="57">
        <f t="shared" si="0"/>
        <v>0</v>
      </c>
    </row>
    <row r="29" s="54" customFormat="1" ht="19.9" customHeight="1" spans="1:4">
      <c r="A29" s="44" t="s">
        <v>655</v>
      </c>
      <c r="B29" s="43">
        <v>23194</v>
      </c>
      <c r="C29" s="39">
        <v>0</v>
      </c>
      <c r="D29" s="57">
        <f t="shared" si="0"/>
        <v>0</v>
      </c>
    </row>
    <row r="30" s="29" customFormat="1" ht="19.9" customHeight="1" spans="1:4">
      <c r="A30" s="58" t="s">
        <v>656</v>
      </c>
      <c r="B30" s="42">
        <v>23194</v>
      </c>
      <c r="C30" s="41">
        <v>0</v>
      </c>
      <c r="D30" s="57">
        <f t="shared" si="0"/>
        <v>0</v>
      </c>
    </row>
    <row r="31" s="54" customFormat="1" ht="19.9" customHeight="1" spans="1:4">
      <c r="A31" s="44" t="s">
        <v>657</v>
      </c>
      <c r="B31" s="43">
        <v>56</v>
      </c>
      <c r="C31" s="39">
        <v>0</v>
      </c>
      <c r="D31" s="57">
        <f t="shared" si="0"/>
        <v>0</v>
      </c>
    </row>
    <row r="32" s="29" customFormat="1" ht="19.9" customHeight="1" spans="1:4">
      <c r="A32" s="58" t="s">
        <v>658</v>
      </c>
      <c r="B32" s="42">
        <v>25</v>
      </c>
      <c r="C32" s="41">
        <v>0</v>
      </c>
      <c r="D32" s="57">
        <f t="shared" si="0"/>
        <v>0</v>
      </c>
    </row>
    <row r="33" s="29" customFormat="1" ht="19.9" customHeight="1" spans="1:4">
      <c r="A33" s="58" t="s">
        <v>659</v>
      </c>
      <c r="B33" s="42">
        <v>31</v>
      </c>
      <c r="C33" s="41">
        <v>0</v>
      </c>
      <c r="D33" s="57">
        <f t="shared" si="0"/>
        <v>0</v>
      </c>
    </row>
    <row r="34" s="54" customFormat="1" ht="19.9" customHeight="1" spans="1:4">
      <c r="A34" s="44" t="s">
        <v>660</v>
      </c>
      <c r="B34" s="43">
        <v>2278</v>
      </c>
      <c r="C34" s="39">
        <v>0</v>
      </c>
      <c r="D34" s="57">
        <f t="shared" si="0"/>
        <v>0</v>
      </c>
    </row>
    <row r="35" s="29" customFormat="1" ht="19.9" customHeight="1" spans="1:4">
      <c r="A35" s="58" t="s">
        <v>661</v>
      </c>
      <c r="B35" s="42">
        <v>2077</v>
      </c>
      <c r="C35" s="41">
        <v>0</v>
      </c>
      <c r="D35" s="57">
        <f t="shared" si="0"/>
        <v>0</v>
      </c>
    </row>
    <row r="36" s="29" customFormat="1" ht="19.9" customHeight="1" spans="1:4">
      <c r="A36" s="58" t="s">
        <v>662</v>
      </c>
      <c r="B36" s="42">
        <v>100</v>
      </c>
      <c r="C36" s="41">
        <v>0</v>
      </c>
      <c r="D36" s="57">
        <f t="shared" si="0"/>
        <v>0</v>
      </c>
    </row>
    <row r="37" s="29" customFormat="1" ht="19.9" customHeight="1" spans="1:4">
      <c r="A37" s="58" t="s">
        <v>663</v>
      </c>
      <c r="B37" s="42">
        <v>13</v>
      </c>
      <c r="C37" s="41">
        <v>0</v>
      </c>
      <c r="D37" s="57">
        <f t="shared" si="0"/>
        <v>0</v>
      </c>
    </row>
    <row r="38" s="29" customFormat="1" ht="19.9" customHeight="1" spans="1:4">
      <c r="A38" s="58" t="s">
        <v>664</v>
      </c>
      <c r="B38" s="42">
        <v>88</v>
      </c>
      <c r="C38" s="41">
        <v>0</v>
      </c>
      <c r="D38" s="57">
        <f t="shared" si="0"/>
        <v>0</v>
      </c>
    </row>
    <row r="39" s="29" customFormat="1" ht="19.9" customHeight="1" spans="1:4">
      <c r="A39" s="44" t="s">
        <v>665</v>
      </c>
      <c r="B39" s="43">
        <v>7362</v>
      </c>
      <c r="C39" s="39">
        <v>8046</v>
      </c>
      <c r="D39" s="57">
        <f t="shared" si="0"/>
        <v>109.290953545232</v>
      </c>
    </row>
    <row r="40" s="29" customFormat="1" ht="19.9" customHeight="1" spans="1:4">
      <c r="A40" s="44" t="s">
        <v>666</v>
      </c>
      <c r="B40" s="43">
        <v>7362</v>
      </c>
      <c r="C40" s="39">
        <v>8046</v>
      </c>
      <c r="D40" s="57">
        <f t="shared" si="0"/>
        <v>109.290953545232</v>
      </c>
    </row>
    <row r="41" s="29" customFormat="1" ht="19.9" customHeight="1" spans="1:4">
      <c r="A41" s="58" t="s">
        <v>667</v>
      </c>
      <c r="B41" s="42">
        <v>828</v>
      </c>
      <c r="C41" s="41">
        <v>8046</v>
      </c>
      <c r="D41" s="57">
        <f t="shared" si="0"/>
        <v>971.739130434783</v>
      </c>
    </row>
    <row r="42" s="29" customFormat="1" ht="19.9" customHeight="1" spans="1:4">
      <c r="A42" s="58" t="s">
        <v>668</v>
      </c>
      <c r="B42" s="42">
        <v>492</v>
      </c>
      <c r="C42" s="41">
        <v>0</v>
      </c>
      <c r="D42" s="57">
        <f t="shared" si="0"/>
        <v>0</v>
      </c>
    </row>
    <row r="43" s="29" customFormat="1" ht="19.9" customHeight="1" spans="1:4">
      <c r="A43" s="58" t="s">
        <v>669</v>
      </c>
      <c r="B43" s="42">
        <v>6042</v>
      </c>
      <c r="C43" s="41">
        <v>0</v>
      </c>
      <c r="D43" s="57">
        <f t="shared" si="0"/>
        <v>0</v>
      </c>
    </row>
    <row r="44" s="29" customFormat="1" ht="19.9" customHeight="1" spans="1:4">
      <c r="A44" s="44" t="s">
        <v>670</v>
      </c>
      <c r="B44" s="43">
        <v>42452</v>
      </c>
      <c r="C44" s="39">
        <v>20470</v>
      </c>
      <c r="D44" s="57">
        <f t="shared" si="0"/>
        <v>48.2191651747856</v>
      </c>
    </row>
    <row r="45" s="54" customFormat="1" ht="19.9" customHeight="1" spans="1:4">
      <c r="A45" s="44" t="s">
        <v>671</v>
      </c>
      <c r="B45" s="43">
        <v>58100</v>
      </c>
      <c r="C45" s="39">
        <v>300</v>
      </c>
      <c r="D45" s="57">
        <f t="shared" si="0"/>
        <v>0.516351118760757</v>
      </c>
    </row>
    <row r="46" s="29" customFormat="1" ht="19.9" customHeight="1" spans="1:4">
      <c r="A46" s="44" t="s">
        <v>136</v>
      </c>
      <c r="B46" s="43">
        <v>841</v>
      </c>
      <c r="C46" s="39">
        <v>0</v>
      </c>
      <c r="D46" s="57">
        <f t="shared" si="0"/>
        <v>0</v>
      </c>
    </row>
    <row r="47" s="29" customFormat="1" ht="19.9" customHeight="1" spans="1:4">
      <c r="A47" s="58" t="s">
        <v>672</v>
      </c>
      <c r="B47" s="42">
        <v>48</v>
      </c>
      <c r="C47" s="41">
        <v>0</v>
      </c>
      <c r="D47" s="57">
        <f t="shared" si="0"/>
        <v>0</v>
      </c>
    </row>
    <row r="48" s="29" customFormat="1" ht="19.9" customHeight="1" spans="1:4">
      <c r="A48" s="58" t="s">
        <v>138</v>
      </c>
      <c r="B48" s="42">
        <v>384</v>
      </c>
      <c r="C48" s="41">
        <v>0</v>
      </c>
      <c r="D48" s="57">
        <f t="shared" si="0"/>
        <v>0</v>
      </c>
    </row>
    <row r="49" s="29" customFormat="1" ht="19.9" customHeight="1" spans="1:4">
      <c r="A49" s="58" t="s">
        <v>139</v>
      </c>
      <c r="B49" s="42">
        <v>409</v>
      </c>
      <c r="C49" s="41">
        <v>0</v>
      </c>
      <c r="D49" s="57">
        <f t="shared" si="0"/>
        <v>0</v>
      </c>
    </row>
    <row r="50" s="29" customFormat="1" ht="19.9" customHeight="1" spans="1:4">
      <c r="A50" s="58" t="s">
        <v>673</v>
      </c>
      <c r="B50" s="42">
        <v>0</v>
      </c>
      <c r="C50" s="41">
        <v>0</v>
      </c>
      <c r="D50" s="57">
        <v>0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8" sqref="A8"/>
    </sheetView>
  </sheetViews>
  <sheetFormatPr defaultColWidth="10" defaultRowHeight="13.5" outlineLevelCol="3"/>
  <cols>
    <col min="1" max="1" width="51.25" customWidth="1"/>
    <col min="2" max="2" width="23.125" customWidth="1"/>
    <col min="3" max="3" width="19" customWidth="1"/>
    <col min="4" max="4" width="14.875" customWidth="1"/>
  </cols>
  <sheetData>
    <row r="1" ht="14.25" customHeight="1" spans="1:1">
      <c r="A1" s="31" t="s">
        <v>33</v>
      </c>
    </row>
    <row r="2" ht="19.5" customHeight="1" spans="1:4">
      <c r="A2" s="32" t="s">
        <v>34</v>
      </c>
      <c r="B2" s="32"/>
      <c r="C2" s="32"/>
      <c r="D2" s="32"/>
    </row>
    <row r="3" ht="17.25" customHeight="1" spans="1:4">
      <c r="A3" s="33"/>
      <c r="B3" s="33"/>
      <c r="C3" s="53" t="s">
        <v>58</v>
      </c>
      <c r="D3" s="53"/>
    </row>
    <row r="4" s="51" customFormat="1" ht="34.15" customHeight="1" spans="1:4">
      <c r="A4" s="36" t="s">
        <v>630</v>
      </c>
      <c r="B4" s="36" t="s">
        <v>676</v>
      </c>
      <c r="C4" s="36" t="s">
        <v>61</v>
      </c>
      <c r="D4" s="36" t="s">
        <v>62</v>
      </c>
    </row>
    <row r="5" s="51" customFormat="1" ht="22.7" customHeight="1" spans="1:4">
      <c r="A5" s="36" t="s">
        <v>601</v>
      </c>
      <c r="B5" s="36">
        <v>0</v>
      </c>
      <c r="C5" s="39">
        <v>0</v>
      </c>
      <c r="D5" s="36">
        <v>0</v>
      </c>
    </row>
    <row r="6" s="51" customFormat="1" ht="22.7" customHeight="1" spans="1:4">
      <c r="A6" s="38" t="s">
        <v>601</v>
      </c>
      <c r="B6" s="38">
        <v>0</v>
      </c>
      <c r="C6" s="41">
        <v>0</v>
      </c>
      <c r="D6" s="38">
        <v>0</v>
      </c>
    </row>
    <row r="7" s="51" customFormat="1" ht="19.9" customHeight="1" spans="1:4">
      <c r="A7" s="36" t="s">
        <v>674</v>
      </c>
      <c r="B7" s="38">
        <v>0</v>
      </c>
      <c r="C7" s="39">
        <v>0</v>
      </c>
      <c r="D7" s="38">
        <v>0</v>
      </c>
    </row>
    <row r="8" ht="14.25" customHeight="1" spans="1:1">
      <c r="A8" t="s">
        <v>602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 spans="2:2">
      <c r="B22" s="3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7" sqref="A7"/>
    </sheetView>
  </sheetViews>
  <sheetFormatPr defaultColWidth="10" defaultRowHeight="13.5" outlineLevelRow="6" outlineLevelCol="3"/>
  <cols>
    <col min="1" max="1" width="51.5" customWidth="1"/>
    <col min="2" max="2" width="21.75" customWidth="1"/>
    <col min="3" max="3" width="21.875" customWidth="1"/>
    <col min="4" max="4" width="14.5" customWidth="1"/>
  </cols>
  <sheetData>
    <row r="1" ht="14.25" customHeight="1" spans="1:1">
      <c r="A1" s="31" t="s">
        <v>35</v>
      </c>
    </row>
    <row r="2" ht="20.45" customHeight="1" spans="1:4">
      <c r="A2" s="32" t="s">
        <v>36</v>
      </c>
      <c r="B2" s="32"/>
      <c r="C2" s="32"/>
      <c r="D2" s="32"/>
    </row>
    <row r="3" s="51" customFormat="1" ht="17.25" customHeight="1" spans="1:4">
      <c r="A3" s="52"/>
      <c r="B3" s="52"/>
      <c r="C3" s="35" t="s">
        <v>58</v>
      </c>
      <c r="D3" s="35"/>
    </row>
    <row r="4" s="51" customFormat="1" ht="34.15" customHeight="1" spans="1:4">
      <c r="A4" s="36" t="s">
        <v>677</v>
      </c>
      <c r="B4" s="36" t="s">
        <v>60</v>
      </c>
      <c r="C4" s="36" t="s">
        <v>61</v>
      </c>
      <c r="D4" s="36" t="s">
        <v>62</v>
      </c>
    </row>
    <row r="5" s="51" customFormat="1" ht="22.7" customHeight="1" spans="1:4">
      <c r="A5" s="38" t="s">
        <v>601</v>
      </c>
      <c r="B5" s="38">
        <v>0</v>
      </c>
      <c r="C5" s="41">
        <v>0</v>
      </c>
      <c r="D5" s="38">
        <v>0</v>
      </c>
    </row>
    <row r="6" s="51" customFormat="1" ht="19.9" customHeight="1" spans="1:4">
      <c r="A6" s="36" t="s">
        <v>600</v>
      </c>
      <c r="B6" s="38">
        <v>0</v>
      </c>
      <c r="C6" s="39">
        <v>0</v>
      </c>
      <c r="D6" s="38">
        <v>0</v>
      </c>
    </row>
    <row r="7" spans="1:1">
      <c r="A7" t="s">
        <v>602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12" sqref="C12"/>
    </sheetView>
  </sheetViews>
  <sheetFormatPr defaultColWidth="10" defaultRowHeight="13.5" outlineLevelCol="2"/>
  <cols>
    <col min="1" max="1" width="48.375" customWidth="1"/>
    <col min="2" max="2" width="19.25" style="45" customWidth="1"/>
    <col min="3" max="3" width="19.375" style="45" customWidth="1"/>
  </cols>
  <sheetData>
    <row r="1" ht="14.25" customHeight="1" spans="1:1">
      <c r="A1" s="31" t="s">
        <v>37</v>
      </c>
    </row>
    <row r="2" ht="21.2" customHeight="1" spans="1:3">
      <c r="A2" s="32" t="s">
        <v>38</v>
      </c>
      <c r="B2" s="46"/>
      <c r="C2" s="46"/>
    </row>
    <row r="3" s="29" customFormat="1" ht="17.25" customHeight="1" spans="1:3">
      <c r="A3" s="49"/>
      <c r="B3" s="50" t="s">
        <v>58</v>
      </c>
      <c r="C3" s="50"/>
    </row>
    <row r="4" s="29" customFormat="1" ht="34.15" customHeight="1" spans="1:3">
      <c r="A4" s="36" t="s">
        <v>604</v>
      </c>
      <c r="B4" s="43" t="s">
        <v>605</v>
      </c>
      <c r="C4" s="43" t="s">
        <v>606</v>
      </c>
    </row>
    <row r="5" s="29" customFormat="1" ht="19.9" customHeight="1" spans="1:3">
      <c r="A5" s="40" t="s">
        <v>678</v>
      </c>
      <c r="B5" s="42">
        <f t="shared" ref="B5:B11" si="0">C5</f>
        <v>220180</v>
      </c>
      <c r="C5" s="42">
        <v>220180</v>
      </c>
    </row>
    <row r="6" s="29" customFormat="1" ht="19.9" customHeight="1" spans="1:3">
      <c r="A6" s="40" t="s">
        <v>679</v>
      </c>
      <c r="B6" s="42">
        <f t="shared" si="0"/>
        <v>292681</v>
      </c>
      <c r="C6" s="42">
        <v>292681</v>
      </c>
    </row>
    <row r="7" s="29" customFormat="1" ht="19.9" customHeight="1" spans="1:3">
      <c r="A7" s="40" t="s">
        <v>680</v>
      </c>
      <c r="B7" s="42">
        <f t="shared" si="0"/>
        <v>85700</v>
      </c>
      <c r="C7" s="42">
        <v>85700</v>
      </c>
    </row>
    <row r="8" s="29" customFormat="1" ht="19.9" customHeight="1" spans="1:3">
      <c r="A8" s="40" t="s">
        <v>681</v>
      </c>
      <c r="B8" s="42">
        <f t="shared" si="0"/>
        <v>1470</v>
      </c>
      <c r="C8" s="42">
        <v>1470</v>
      </c>
    </row>
    <row r="9" s="29" customFormat="1" ht="19.9" customHeight="1" spans="1:3">
      <c r="A9" s="40" t="s">
        <v>682</v>
      </c>
      <c r="B9" s="42">
        <f t="shared" si="0"/>
        <v>291210</v>
      </c>
      <c r="C9" s="42">
        <v>291210</v>
      </c>
    </row>
    <row r="10" s="29" customFormat="1" ht="19.9" customHeight="1" spans="1:3">
      <c r="A10" s="40" t="s">
        <v>683</v>
      </c>
      <c r="B10" s="42">
        <f t="shared" si="0"/>
        <v>11000</v>
      </c>
      <c r="C10" s="42">
        <v>11000</v>
      </c>
    </row>
    <row r="11" s="29" customFormat="1" ht="19.9" customHeight="1" spans="1:3">
      <c r="A11" s="40" t="s">
        <v>684</v>
      </c>
      <c r="B11" s="42">
        <f t="shared" si="0"/>
        <v>302210</v>
      </c>
      <c r="C11" s="42">
        <f>C9+C10</f>
        <v>302210</v>
      </c>
    </row>
  </sheetData>
  <mergeCells count="2">
    <mergeCell ref="A2:C2"/>
    <mergeCell ref="B3:C3"/>
  </mergeCells>
  <pageMargins left="0.75" right="0.75" top="0.268999993801117" bottom="0.268999993801117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E15" sqref="E15"/>
    </sheetView>
  </sheetViews>
  <sheetFormatPr defaultColWidth="10" defaultRowHeight="13.5" outlineLevelCol="3"/>
  <cols>
    <col min="1" max="1" width="34.25" customWidth="1"/>
    <col min="2" max="2" width="18.25" style="45" customWidth="1"/>
    <col min="3" max="3" width="21.25" style="45" customWidth="1"/>
    <col min="4" max="4" width="17.25" style="45" customWidth="1"/>
  </cols>
  <sheetData>
    <row r="1" ht="14.25" customHeight="1" spans="1:1">
      <c r="A1" s="31" t="s">
        <v>39</v>
      </c>
    </row>
    <row r="2" ht="19.5" customHeight="1" spans="1:4">
      <c r="A2" s="32" t="s">
        <v>40</v>
      </c>
      <c r="B2" s="46"/>
      <c r="C2" s="46"/>
      <c r="D2" s="46"/>
    </row>
    <row r="3" ht="17.25" customHeight="1" spans="1:4">
      <c r="A3" s="33"/>
      <c r="B3" s="47"/>
      <c r="C3" s="48" t="s">
        <v>58</v>
      </c>
      <c r="D3" s="48"/>
    </row>
    <row r="4" s="29" customFormat="1" ht="34.15" customHeight="1" spans="1:4">
      <c r="A4" s="36" t="s">
        <v>630</v>
      </c>
      <c r="B4" s="43" t="s">
        <v>60</v>
      </c>
      <c r="C4" s="43" t="s">
        <v>61</v>
      </c>
      <c r="D4" s="43" t="s">
        <v>62</v>
      </c>
    </row>
    <row r="5" s="29" customFormat="1" ht="19.9" customHeight="1" spans="1:4">
      <c r="A5" s="37" t="s">
        <v>617</v>
      </c>
      <c r="B5" s="43">
        <v>10</v>
      </c>
      <c r="C5" s="43">
        <v>200</v>
      </c>
      <c r="D5" s="43">
        <f>C5/B5*100</f>
        <v>2000</v>
      </c>
    </row>
    <row r="6" s="29" customFormat="1" ht="19.9" customHeight="1" spans="1:4">
      <c r="A6" s="37" t="s">
        <v>685</v>
      </c>
      <c r="B6" s="43">
        <v>10</v>
      </c>
      <c r="C6" s="43">
        <v>200</v>
      </c>
      <c r="D6" s="43">
        <f t="shared" ref="D6:D12" si="0">C6/B6*100</f>
        <v>2000</v>
      </c>
    </row>
    <row r="7" s="29" customFormat="1" ht="19.9" customHeight="1" spans="1:4">
      <c r="A7" s="40" t="s">
        <v>686</v>
      </c>
      <c r="B7" s="42">
        <v>10</v>
      </c>
      <c r="C7" s="42">
        <v>200</v>
      </c>
      <c r="D7" s="42">
        <f t="shared" si="0"/>
        <v>2000</v>
      </c>
    </row>
    <row r="8" s="29" customFormat="1" ht="19.9" customHeight="1" spans="1:4">
      <c r="A8" s="36" t="s">
        <v>93</v>
      </c>
      <c r="B8" s="43">
        <v>10</v>
      </c>
      <c r="C8" s="43">
        <v>200</v>
      </c>
      <c r="D8" s="43">
        <f t="shared" si="0"/>
        <v>2000</v>
      </c>
    </row>
    <row r="9" s="29" customFormat="1" ht="19.9" customHeight="1" spans="1:4">
      <c r="A9" s="37" t="s">
        <v>95</v>
      </c>
      <c r="B9" s="43">
        <v>20</v>
      </c>
      <c r="C9" s="43">
        <v>0</v>
      </c>
      <c r="D9" s="43">
        <f t="shared" si="0"/>
        <v>0</v>
      </c>
    </row>
    <row r="10" s="29" customFormat="1" ht="19.9" customHeight="1" spans="1:4">
      <c r="A10" s="40" t="s">
        <v>687</v>
      </c>
      <c r="B10" s="42">
        <v>10</v>
      </c>
      <c r="C10" s="42">
        <v>0</v>
      </c>
      <c r="D10" s="42">
        <f t="shared" si="0"/>
        <v>0</v>
      </c>
    </row>
    <row r="11" s="29" customFormat="1" ht="19.9" customHeight="1" spans="1:4">
      <c r="A11" s="40" t="s">
        <v>688</v>
      </c>
      <c r="B11" s="42">
        <v>10</v>
      </c>
      <c r="C11" s="42">
        <v>0</v>
      </c>
      <c r="D11" s="42">
        <f t="shared" si="0"/>
        <v>0</v>
      </c>
    </row>
    <row r="12" s="29" customFormat="1" ht="19.9" customHeight="1" spans="1:4">
      <c r="A12" s="36" t="s">
        <v>104</v>
      </c>
      <c r="B12" s="43">
        <v>30</v>
      </c>
      <c r="C12" s="43">
        <v>200</v>
      </c>
      <c r="D12" s="43">
        <f t="shared" si="0"/>
        <v>666.666666666667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15" workbookViewId="0">
      <selection activeCell="H18" sqref="H18"/>
    </sheetView>
  </sheetViews>
  <sheetFormatPr defaultColWidth="10" defaultRowHeight="13.5" outlineLevelCol="5"/>
  <cols>
    <col min="1" max="1" width="30.5" customWidth="1"/>
    <col min="2" max="2" width="19.125" style="66" customWidth="1"/>
    <col min="3" max="3" width="23.125" style="66" customWidth="1"/>
    <col min="4" max="4" width="12.75" style="66" customWidth="1"/>
    <col min="5" max="6" width="9.75" customWidth="1"/>
  </cols>
  <sheetData>
    <row r="1" ht="21.2" customHeight="1" spans="1:4">
      <c r="A1" s="67" t="s">
        <v>4</v>
      </c>
      <c r="B1" s="48"/>
      <c r="C1" s="48"/>
      <c r="D1" s="56"/>
    </row>
    <row r="2" ht="36.6" customHeight="1" spans="1:4">
      <c r="A2" s="63" t="s">
        <v>5</v>
      </c>
      <c r="B2" s="48"/>
      <c r="C2" s="48"/>
      <c r="D2" s="56"/>
    </row>
    <row r="3" ht="17.25" customHeight="1" spans="1:4">
      <c r="A3" s="33"/>
      <c r="B3" s="56"/>
      <c r="C3" s="50" t="s">
        <v>58</v>
      </c>
      <c r="D3" s="56"/>
    </row>
    <row r="4" s="29" customFormat="1" ht="34.15" customHeight="1" spans="1:4">
      <c r="A4" s="36" t="s">
        <v>59</v>
      </c>
      <c r="B4" s="43" t="s">
        <v>60</v>
      </c>
      <c r="C4" s="43" t="s">
        <v>61</v>
      </c>
      <c r="D4" s="43" t="s">
        <v>62</v>
      </c>
    </row>
    <row r="5" s="54" customFormat="1" ht="19.9" customHeight="1" spans="1:4">
      <c r="A5" s="73" t="s">
        <v>63</v>
      </c>
      <c r="B5" s="43">
        <v>29966</v>
      </c>
      <c r="C5" s="43">
        <v>31464</v>
      </c>
      <c r="D5" s="43">
        <f>C5/B5*100</f>
        <v>104.998998865381</v>
      </c>
    </row>
    <row r="6" ht="19.9" customHeight="1" spans="1:4">
      <c r="A6" s="74" t="s">
        <v>64</v>
      </c>
      <c r="B6" s="42">
        <v>5743</v>
      </c>
      <c r="C6" s="42">
        <v>7069</v>
      </c>
      <c r="D6" s="42">
        <f t="shared" ref="D6:D46" si="0">C6/B6*100</f>
        <v>123.088977886122</v>
      </c>
    </row>
    <row r="7" ht="19.9" customHeight="1" spans="1:4">
      <c r="A7" s="74" t="s">
        <v>65</v>
      </c>
      <c r="B7" s="42">
        <v>0</v>
      </c>
      <c r="C7" s="42">
        <v>0</v>
      </c>
      <c r="D7" s="42">
        <v>0</v>
      </c>
    </row>
    <row r="8" ht="19.9" customHeight="1" spans="1:4">
      <c r="A8" s="74" t="s">
        <v>66</v>
      </c>
      <c r="B8" s="42">
        <v>1244</v>
      </c>
      <c r="C8" s="42">
        <v>1358</v>
      </c>
      <c r="D8" s="42">
        <f t="shared" si="0"/>
        <v>109.163987138264</v>
      </c>
    </row>
    <row r="9" ht="19.9" customHeight="1" spans="1:6">
      <c r="A9" s="74" t="s">
        <v>67</v>
      </c>
      <c r="B9" s="42">
        <v>0</v>
      </c>
      <c r="C9" s="42">
        <v>0</v>
      </c>
      <c r="D9" s="42">
        <v>0</v>
      </c>
      <c r="F9" s="33"/>
    </row>
    <row r="10" ht="19.9" customHeight="1" spans="1:4">
      <c r="A10" s="74" t="s">
        <v>68</v>
      </c>
      <c r="B10" s="42">
        <v>360</v>
      </c>
      <c r="C10" s="42">
        <v>610</v>
      </c>
      <c r="D10" s="42">
        <f t="shared" si="0"/>
        <v>169.444444444444</v>
      </c>
    </row>
    <row r="11" ht="19.9" customHeight="1" spans="1:4">
      <c r="A11" s="74" t="s">
        <v>69</v>
      </c>
      <c r="B11" s="42">
        <v>100</v>
      </c>
      <c r="C11" s="42">
        <v>360</v>
      </c>
      <c r="D11" s="42">
        <f t="shared" si="0"/>
        <v>360</v>
      </c>
    </row>
    <row r="12" ht="19.9" customHeight="1" spans="1:4">
      <c r="A12" s="74" t="s">
        <v>70</v>
      </c>
      <c r="B12" s="42">
        <v>702</v>
      </c>
      <c r="C12" s="42">
        <v>850</v>
      </c>
      <c r="D12" s="42">
        <f t="shared" si="0"/>
        <v>121.082621082621</v>
      </c>
    </row>
    <row r="13" ht="19.9" customHeight="1" spans="1:4">
      <c r="A13" s="74" t="s">
        <v>71</v>
      </c>
      <c r="B13" s="42">
        <v>1163</v>
      </c>
      <c r="C13" s="42">
        <v>1580</v>
      </c>
      <c r="D13" s="42">
        <f t="shared" si="0"/>
        <v>135.85554600172</v>
      </c>
    </row>
    <row r="14" ht="19.9" customHeight="1" spans="1:4">
      <c r="A14" s="74" t="s">
        <v>72</v>
      </c>
      <c r="B14" s="42">
        <v>717</v>
      </c>
      <c r="C14" s="42">
        <v>700</v>
      </c>
      <c r="D14" s="42">
        <f t="shared" si="0"/>
        <v>97.629009762901</v>
      </c>
    </row>
    <row r="15" ht="19.9" customHeight="1" spans="1:4">
      <c r="A15" s="74" t="s">
        <v>73</v>
      </c>
      <c r="B15" s="42">
        <v>453</v>
      </c>
      <c r="C15" s="42">
        <v>1036</v>
      </c>
      <c r="D15" s="42">
        <f t="shared" si="0"/>
        <v>228.697571743929</v>
      </c>
    </row>
    <row r="16" ht="19.9" customHeight="1" spans="1:4">
      <c r="A16" s="74" t="s">
        <v>74</v>
      </c>
      <c r="B16" s="42">
        <v>8085</v>
      </c>
      <c r="C16" s="42">
        <v>9350</v>
      </c>
      <c r="D16" s="42">
        <f t="shared" si="0"/>
        <v>115.646258503401</v>
      </c>
    </row>
    <row r="17" ht="19.9" customHeight="1" spans="1:4">
      <c r="A17" s="74" t="s">
        <v>75</v>
      </c>
      <c r="B17" s="42">
        <v>621</v>
      </c>
      <c r="C17" s="42">
        <v>680</v>
      </c>
      <c r="D17" s="42">
        <f t="shared" si="0"/>
        <v>109.500805152979</v>
      </c>
    </row>
    <row r="18" ht="19.9" customHeight="1" spans="1:4">
      <c r="A18" s="74" t="s">
        <v>76</v>
      </c>
      <c r="B18" s="42">
        <v>0</v>
      </c>
      <c r="C18" s="42">
        <v>0</v>
      </c>
      <c r="D18" s="42">
        <v>0</v>
      </c>
    </row>
    <row r="19" ht="19.9" customHeight="1" spans="1:4">
      <c r="A19" s="74" t="s">
        <v>77</v>
      </c>
      <c r="B19" s="42">
        <v>0</v>
      </c>
      <c r="C19" s="42">
        <v>0</v>
      </c>
      <c r="D19" s="42">
        <v>0</v>
      </c>
    </row>
    <row r="20" ht="19.9" customHeight="1" spans="1:4">
      <c r="A20" s="74" t="s">
        <v>78</v>
      </c>
      <c r="B20" s="42">
        <v>0</v>
      </c>
      <c r="C20" s="42">
        <v>0</v>
      </c>
      <c r="D20" s="42">
        <v>0</v>
      </c>
    </row>
    <row r="21" ht="19.9" customHeight="1" spans="1:4">
      <c r="A21" s="74" t="s">
        <v>79</v>
      </c>
      <c r="B21" s="42">
        <v>6666</v>
      </c>
      <c r="C21" s="42">
        <v>3010</v>
      </c>
      <c r="D21" s="42">
        <f t="shared" si="0"/>
        <v>45.1545154515452</v>
      </c>
    </row>
    <row r="22" ht="19.9" customHeight="1" spans="1:4">
      <c r="A22" s="74" t="s">
        <v>80</v>
      </c>
      <c r="B22" s="42">
        <v>1923</v>
      </c>
      <c r="C22" s="42">
        <v>2450</v>
      </c>
      <c r="D22" s="42">
        <f t="shared" si="0"/>
        <v>127.405096203848</v>
      </c>
    </row>
    <row r="23" ht="19.9" customHeight="1" spans="1:4">
      <c r="A23" s="74" t="s">
        <v>81</v>
      </c>
      <c r="B23" s="42">
        <v>2154</v>
      </c>
      <c r="C23" s="42">
        <v>2360</v>
      </c>
      <c r="D23" s="42">
        <f t="shared" si="0"/>
        <v>109.563602599814</v>
      </c>
    </row>
    <row r="24" ht="19.9" customHeight="1" spans="1:4">
      <c r="A24" s="74" t="s">
        <v>82</v>
      </c>
      <c r="B24" s="42">
        <v>35</v>
      </c>
      <c r="C24" s="42">
        <v>51</v>
      </c>
      <c r="D24" s="42">
        <f t="shared" si="0"/>
        <v>145.714285714286</v>
      </c>
    </row>
    <row r="25" ht="19.9" customHeight="1" spans="1:4">
      <c r="A25" s="74" t="s">
        <v>83</v>
      </c>
      <c r="B25" s="42">
        <v>0</v>
      </c>
      <c r="C25" s="42">
        <v>0</v>
      </c>
      <c r="D25" s="42">
        <v>0</v>
      </c>
    </row>
    <row r="26" s="54" customFormat="1" ht="19.9" customHeight="1" spans="1:4">
      <c r="A26" s="73" t="s">
        <v>84</v>
      </c>
      <c r="B26" s="43">
        <v>41319</v>
      </c>
      <c r="C26" s="43">
        <v>43386</v>
      </c>
      <c r="D26" s="43">
        <f t="shared" si="0"/>
        <v>105.002541203805</v>
      </c>
    </row>
    <row r="27" ht="19.9" customHeight="1" spans="1:4">
      <c r="A27" s="74" t="s">
        <v>85</v>
      </c>
      <c r="B27" s="42">
        <v>1666</v>
      </c>
      <c r="C27" s="42">
        <v>1480</v>
      </c>
      <c r="D27" s="42">
        <f t="shared" si="0"/>
        <v>88.8355342136855</v>
      </c>
    </row>
    <row r="28" ht="19.9" customHeight="1" spans="1:4">
      <c r="A28" s="74" t="s">
        <v>86</v>
      </c>
      <c r="B28" s="42">
        <v>1411</v>
      </c>
      <c r="C28" s="42">
        <v>1400</v>
      </c>
      <c r="D28" s="42">
        <f t="shared" si="0"/>
        <v>99.2204110559886</v>
      </c>
    </row>
    <row r="29" ht="19.9" customHeight="1" spans="1:4">
      <c r="A29" s="74" t="s">
        <v>87</v>
      </c>
      <c r="B29" s="42">
        <v>4088</v>
      </c>
      <c r="C29" s="42">
        <v>18000</v>
      </c>
      <c r="D29" s="42">
        <f t="shared" si="0"/>
        <v>440.313111545988</v>
      </c>
    </row>
    <row r="30" ht="19.9" customHeight="1" spans="1:4">
      <c r="A30" s="74" t="s">
        <v>88</v>
      </c>
      <c r="B30" s="42">
        <v>0</v>
      </c>
      <c r="C30" s="42">
        <v>0</v>
      </c>
      <c r="D30" s="42">
        <v>0</v>
      </c>
    </row>
    <row r="31" ht="19.9" customHeight="1" spans="1:4">
      <c r="A31" s="74" t="s">
        <v>89</v>
      </c>
      <c r="B31" s="42">
        <v>32427</v>
      </c>
      <c r="C31" s="42">
        <v>21006</v>
      </c>
      <c r="D31" s="42">
        <f t="shared" si="0"/>
        <v>64.7793505412156</v>
      </c>
    </row>
    <row r="32" ht="19.9" customHeight="1" spans="1:4">
      <c r="A32" s="74" t="s">
        <v>90</v>
      </c>
      <c r="B32" s="42">
        <v>728</v>
      </c>
      <c r="C32" s="42">
        <v>700</v>
      </c>
      <c r="D32" s="42">
        <f t="shared" si="0"/>
        <v>96.1538461538462</v>
      </c>
    </row>
    <row r="33" ht="19.9" customHeight="1" spans="1:4">
      <c r="A33" s="74" t="s">
        <v>91</v>
      </c>
      <c r="B33" s="42">
        <v>498</v>
      </c>
      <c r="C33" s="42">
        <v>600</v>
      </c>
      <c r="D33" s="42">
        <f t="shared" si="0"/>
        <v>120.481927710843</v>
      </c>
    </row>
    <row r="34" ht="19.9" customHeight="1" spans="1:4">
      <c r="A34" s="74" t="s">
        <v>92</v>
      </c>
      <c r="B34" s="42">
        <v>501</v>
      </c>
      <c r="C34" s="42">
        <v>200</v>
      </c>
      <c r="D34" s="42">
        <f t="shared" si="0"/>
        <v>39.9201596806387</v>
      </c>
    </row>
    <row r="35" s="54" customFormat="1" ht="19.9" customHeight="1" spans="1:4">
      <c r="A35" s="68" t="s">
        <v>93</v>
      </c>
      <c r="B35" s="43">
        <v>71285</v>
      </c>
      <c r="C35" s="43">
        <v>74850</v>
      </c>
      <c r="D35" s="43">
        <f t="shared" si="0"/>
        <v>105.001052114751</v>
      </c>
    </row>
    <row r="36" s="54" customFormat="1" ht="19.9" customHeight="1" spans="1:4">
      <c r="A36" s="73" t="s">
        <v>94</v>
      </c>
      <c r="B36" s="43">
        <v>0</v>
      </c>
      <c r="C36" s="43">
        <v>0</v>
      </c>
      <c r="D36" s="43">
        <v>0</v>
      </c>
    </row>
    <row r="37" s="54" customFormat="1" ht="19.9" customHeight="1" spans="1:4">
      <c r="A37" s="73" t="s">
        <v>95</v>
      </c>
      <c r="B37" s="43">
        <v>337100</v>
      </c>
      <c r="C37" s="43">
        <v>284267</v>
      </c>
      <c r="D37" s="43">
        <f t="shared" si="0"/>
        <v>84.3272026105013</v>
      </c>
    </row>
    <row r="38" ht="19.9" customHeight="1" spans="1:4">
      <c r="A38" s="74" t="s">
        <v>96</v>
      </c>
      <c r="B38" s="42">
        <v>5133</v>
      </c>
      <c r="C38" s="42">
        <v>5195</v>
      </c>
      <c r="D38" s="42">
        <f t="shared" si="0"/>
        <v>101.207870640951</v>
      </c>
    </row>
    <row r="39" ht="19.9" customHeight="1" spans="1:4">
      <c r="A39" s="74" t="s">
        <v>97</v>
      </c>
      <c r="B39" s="42">
        <v>210616</v>
      </c>
      <c r="C39" s="42">
        <v>248872</v>
      </c>
      <c r="D39" s="42">
        <f t="shared" si="0"/>
        <v>118.163862194705</v>
      </c>
    </row>
    <row r="40" ht="19.9" customHeight="1" spans="1:4">
      <c r="A40" s="74" t="s">
        <v>98</v>
      </c>
      <c r="B40" s="42">
        <v>63572</v>
      </c>
      <c r="C40" s="42">
        <v>30000</v>
      </c>
      <c r="D40" s="42">
        <f t="shared" si="0"/>
        <v>47.1905870509029</v>
      </c>
    </row>
    <row r="41" ht="19.9" customHeight="1" spans="1:4">
      <c r="A41" s="74" t="s">
        <v>99</v>
      </c>
      <c r="B41" s="42">
        <v>20217</v>
      </c>
      <c r="C41" s="42">
        <v>0</v>
      </c>
      <c r="D41" s="42">
        <f t="shared" si="0"/>
        <v>0</v>
      </c>
    </row>
    <row r="42" ht="19.9" customHeight="1" spans="1:4">
      <c r="A42" s="74" t="s">
        <v>100</v>
      </c>
      <c r="B42" s="42">
        <v>384</v>
      </c>
      <c r="C42" s="42">
        <v>200</v>
      </c>
      <c r="D42" s="42">
        <f t="shared" si="0"/>
        <v>52.0833333333333</v>
      </c>
    </row>
    <row r="43" ht="19.9" customHeight="1" spans="1:4">
      <c r="A43" s="74" t="s">
        <v>101</v>
      </c>
      <c r="B43" s="42">
        <v>33181</v>
      </c>
      <c r="C43" s="42">
        <v>0</v>
      </c>
      <c r="D43" s="42">
        <f t="shared" si="0"/>
        <v>0</v>
      </c>
    </row>
    <row r="44" ht="19.9" customHeight="1" spans="1:4">
      <c r="A44" s="74" t="s">
        <v>102</v>
      </c>
      <c r="B44" s="42">
        <v>0</v>
      </c>
      <c r="C44" s="42">
        <v>0</v>
      </c>
      <c r="D44" s="42">
        <v>0</v>
      </c>
    </row>
    <row r="45" ht="19.9" customHeight="1" spans="1:4">
      <c r="A45" s="74" t="s">
        <v>103</v>
      </c>
      <c r="B45" s="42">
        <v>3997</v>
      </c>
      <c r="C45" s="42">
        <v>0</v>
      </c>
      <c r="D45" s="42">
        <f t="shared" si="0"/>
        <v>0</v>
      </c>
    </row>
    <row r="46" s="54" customFormat="1" ht="19.9" customHeight="1" spans="1:4">
      <c r="A46" s="68" t="s">
        <v>104</v>
      </c>
      <c r="B46" s="43">
        <f>B35+B36+B37</f>
        <v>408385</v>
      </c>
      <c r="C46" s="43">
        <v>359117</v>
      </c>
      <c r="D46" s="43">
        <f t="shared" si="0"/>
        <v>87.9358938256792</v>
      </c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5" sqref="A5"/>
    </sheetView>
  </sheetViews>
  <sheetFormatPr defaultColWidth="10" defaultRowHeight="13.5" outlineLevelRow="6" outlineLevelCol="3"/>
  <cols>
    <col min="1" max="1" width="42.625" customWidth="1"/>
    <col min="2" max="2" width="18.75" style="30" customWidth="1"/>
    <col min="3" max="3" width="19.625" style="30" customWidth="1"/>
    <col min="4" max="4" width="13.375" style="30" customWidth="1"/>
  </cols>
  <sheetData>
    <row r="1" ht="14.25" customHeight="1" spans="1:1">
      <c r="A1" s="31" t="s">
        <v>42</v>
      </c>
    </row>
    <row r="2" ht="19.5" customHeight="1" spans="1:4">
      <c r="A2" s="32" t="s">
        <v>43</v>
      </c>
      <c r="B2" s="32"/>
      <c r="C2" s="32"/>
      <c r="D2" s="32"/>
    </row>
    <row r="3" ht="17.25" customHeight="1" spans="1:4">
      <c r="A3" s="33"/>
      <c r="B3" s="34"/>
      <c r="C3" s="35" t="s">
        <v>58</v>
      </c>
      <c r="D3" s="35"/>
    </row>
    <row r="4" s="29" customFormat="1" ht="34.15" customHeight="1" spans="1:4">
      <c r="A4" s="36" t="s">
        <v>689</v>
      </c>
      <c r="B4" s="36" t="s">
        <v>60</v>
      </c>
      <c r="C4" s="36" t="s">
        <v>61</v>
      </c>
      <c r="D4" s="36" t="s">
        <v>62</v>
      </c>
    </row>
    <row r="5" s="29" customFormat="1" ht="19.9" customHeight="1" spans="1:4">
      <c r="A5" s="37" t="s">
        <v>136</v>
      </c>
      <c r="B5" s="38">
        <v>0</v>
      </c>
      <c r="C5" s="39">
        <v>200</v>
      </c>
      <c r="D5" s="38">
        <v>0</v>
      </c>
    </row>
    <row r="6" s="29" customFormat="1" ht="19.9" customHeight="1" spans="1:4">
      <c r="A6" s="40" t="s">
        <v>690</v>
      </c>
      <c r="B6" s="38">
        <v>0</v>
      </c>
      <c r="C6" s="41">
        <v>200</v>
      </c>
      <c r="D6" s="38">
        <v>0</v>
      </c>
    </row>
    <row r="7" s="29" customFormat="1" ht="19.9" customHeight="1" spans="1:4">
      <c r="A7" s="44" t="s">
        <v>143</v>
      </c>
      <c r="B7" s="38">
        <v>0</v>
      </c>
      <c r="C7" s="39">
        <v>200</v>
      </c>
      <c r="D7" s="38">
        <v>0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3" sqref="A3"/>
    </sheetView>
  </sheetViews>
  <sheetFormatPr defaultColWidth="10" defaultRowHeight="13.5" outlineLevelCol="3"/>
  <cols>
    <col min="1" max="1" width="34.25" customWidth="1"/>
    <col min="2" max="2" width="18.25" style="30" customWidth="1"/>
    <col min="3" max="3" width="21.25" style="30" customWidth="1"/>
    <col min="4" max="4" width="16.875" style="30" customWidth="1"/>
  </cols>
  <sheetData>
    <row r="1" ht="14.25" customHeight="1" spans="1:1">
      <c r="A1" s="31" t="s">
        <v>44</v>
      </c>
    </row>
    <row r="2" ht="20.45" customHeight="1" spans="1:4">
      <c r="A2" s="32" t="s">
        <v>45</v>
      </c>
      <c r="B2" s="32"/>
      <c r="C2" s="32"/>
      <c r="D2" s="32"/>
    </row>
    <row r="3" ht="17.25" customHeight="1" spans="1:4">
      <c r="A3" s="33"/>
      <c r="B3" s="34"/>
      <c r="C3" s="35" t="s">
        <v>58</v>
      </c>
      <c r="D3" s="35"/>
    </row>
    <row r="4" s="29" customFormat="1" ht="34.15" customHeight="1" spans="1:4">
      <c r="A4" s="36" t="s">
        <v>630</v>
      </c>
      <c r="B4" s="36" t="s">
        <v>60</v>
      </c>
      <c r="C4" s="36" t="s">
        <v>61</v>
      </c>
      <c r="D4" s="36" t="s">
        <v>62</v>
      </c>
    </row>
    <row r="5" s="29" customFormat="1" ht="19.9" customHeight="1" spans="1:4">
      <c r="A5" s="37" t="s">
        <v>617</v>
      </c>
      <c r="B5" s="42">
        <v>10</v>
      </c>
      <c r="C5" s="43">
        <v>200</v>
      </c>
      <c r="D5" s="42">
        <f>C5/B5*100</f>
        <v>2000</v>
      </c>
    </row>
    <row r="6" s="29" customFormat="1" ht="19.9" customHeight="1" spans="1:4">
      <c r="A6" s="37" t="s">
        <v>685</v>
      </c>
      <c r="B6" s="42">
        <v>10</v>
      </c>
      <c r="C6" s="43">
        <v>200</v>
      </c>
      <c r="D6" s="42">
        <f t="shared" ref="D6:D12" si="0">C6/B6*100</f>
        <v>2000</v>
      </c>
    </row>
    <row r="7" s="29" customFormat="1" ht="19.9" customHeight="1" spans="1:4">
      <c r="A7" s="40" t="s">
        <v>686</v>
      </c>
      <c r="B7" s="42">
        <v>10</v>
      </c>
      <c r="C7" s="42">
        <v>200</v>
      </c>
      <c r="D7" s="42">
        <f t="shared" si="0"/>
        <v>2000</v>
      </c>
    </row>
    <row r="8" s="29" customFormat="1" ht="19.9" customHeight="1" spans="1:4">
      <c r="A8" s="44" t="s">
        <v>93</v>
      </c>
      <c r="B8" s="42">
        <v>10</v>
      </c>
      <c r="C8" s="43">
        <v>200</v>
      </c>
      <c r="D8" s="42">
        <f t="shared" si="0"/>
        <v>2000</v>
      </c>
    </row>
    <row r="9" s="29" customFormat="1" ht="19.9" customHeight="1" spans="1:4">
      <c r="A9" s="40" t="s">
        <v>95</v>
      </c>
      <c r="B9" s="42">
        <v>20</v>
      </c>
      <c r="C9" s="42">
        <v>0</v>
      </c>
      <c r="D9" s="42">
        <f t="shared" si="0"/>
        <v>0</v>
      </c>
    </row>
    <row r="10" s="29" customFormat="1" ht="19.9" customHeight="1" spans="1:4">
      <c r="A10" s="40" t="s">
        <v>687</v>
      </c>
      <c r="B10" s="42">
        <v>10</v>
      </c>
      <c r="C10" s="42">
        <v>0</v>
      </c>
      <c r="D10" s="42">
        <f t="shared" si="0"/>
        <v>0</v>
      </c>
    </row>
    <row r="11" s="29" customFormat="1" ht="19.9" customHeight="1" spans="1:4">
      <c r="A11" s="40" t="s">
        <v>688</v>
      </c>
      <c r="B11" s="42">
        <v>10</v>
      </c>
      <c r="C11" s="42">
        <v>0</v>
      </c>
      <c r="D11" s="42">
        <f t="shared" si="0"/>
        <v>0</v>
      </c>
    </row>
    <row r="12" s="29" customFormat="1" ht="19.9" customHeight="1" spans="1:4">
      <c r="A12" s="44" t="s">
        <v>104</v>
      </c>
      <c r="B12" s="42">
        <v>30</v>
      </c>
      <c r="C12" s="43">
        <v>200</v>
      </c>
      <c r="D12" s="42">
        <f t="shared" si="0"/>
        <v>666.666666666667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3" sqref="A3"/>
    </sheetView>
  </sheetViews>
  <sheetFormatPr defaultColWidth="10" defaultRowHeight="13.5" outlineLevelRow="6" outlineLevelCol="3"/>
  <cols>
    <col min="1" max="1" width="42.625" customWidth="1"/>
    <col min="2" max="2" width="18.75" style="30" customWidth="1"/>
    <col min="3" max="3" width="19.625" style="30" customWidth="1"/>
    <col min="4" max="4" width="14.875" style="30" customWidth="1"/>
  </cols>
  <sheetData>
    <row r="1" ht="14.25" customHeight="1" spans="1:1">
      <c r="A1" s="31" t="s">
        <v>46</v>
      </c>
    </row>
    <row r="2" ht="18.75" customHeight="1" spans="1:4">
      <c r="A2" s="32" t="s">
        <v>47</v>
      </c>
      <c r="B2" s="32"/>
      <c r="C2" s="32"/>
      <c r="D2" s="32"/>
    </row>
    <row r="3" ht="21" customHeight="1" spans="1:4">
      <c r="A3" s="33"/>
      <c r="B3" s="34"/>
      <c r="C3" s="35" t="s">
        <v>58</v>
      </c>
      <c r="D3" s="35"/>
    </row>
    <row r="4" s="29" customFormat="1" ht="34.15" customHeight="1" spans="1:4">
      <c r="A4" s="36" t="s">
        <v>689</v>
      </c>
      <c r="B4" s="36" t="s">
        <v>60</v>
      </c>
      <c r="C4" s="36" t="s">
        <v>61</v>
      </c>
      <c r="D4" s="36" t="s">
        <v>62</v>
      </c>
    </row>
    <row r="5" s="29" customFormat="1" ht="19.9" customHeight="1" spans="1:4">
      <c r="A5" s="37" t="s">
        <v>136</v>
      </c>
      <c r="B5" s="38">
        <v>0</v>
      </c>
      <c r="C5" s="39">
        <v>200</v>
      </c>
      <c r="D5" s="38">
        <v>0</v>
      </c>
    </row>
    <row r="6" s="29" customFormat="1" ht="19.9" customHeight="1" spans="1:4">
      <c r="A6" s="40" t="s">
        <v>690</v>
      </c>
      <c r="B6" s="38">
        <v>0</v>
      </c>
      <c r="C6" s="41">
        <v>200</v>
      </c>
      <c r="D6" s="38">
        <v>0</v>
      </c>
    </row>
    <row r="7" s="29" customFormat="1" ht="19.9" customHeight="1" spans="1:4">
      <c r="A7" s="36" t="s">
        <v>143</v>
      </c>
      <c r="B7" s="38">
        <v>0</v>
      </c>
      <c r="C7" s="39">
        <v>200</v>
      </c>
      <c r="D7" s="38">
        <v>0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2" sqref="$A2:$XFD19"/>
    </sheetView>
  </sheetViews>
  <sheetFormatPr defaultColWidth="11.125" defaultRowHeight="27.75" customHeight="1"/>
  <cols>
    <col min="1" max="1" width="42.375" style="15" customWidth="1"/>
    <col min="2" max="2" width="11.125" style="18" customWidth="1"/>
    <col min="3" max="3" width="12.75" style="18" customWidth="1"/>
    <col min="4" max="4" width="13.875" style="18" customWidth="1"/>
    <col min="5" max="5" width="15.375" style="18" customWidth="1"/>
    <col min="6" max="6" width="17" style="18" customWidth="1"/>
    <col min="7" max="7" width="14.75" style="18" customWidth="1"/>
    <col min="8" max="9" width="11.125" style="18" customWidth="1"/>
    <col min="10" max="16384" width="11.125" style="15"/>
  </cols>
  <sheetData>
    <row r="1" s="15" customFormat="1" ht="18" customHeight="1" spans="1:9">
      <c r="A1" s="16" t="s">
        <v>691</v>
      </c>
      <c r="B1" s="18"/>
      <c r="C1" s="18"/>
      <c r="D1" s="18"/>
      <c r="E1" s="18"/>
      <c r="F1" s="18"/>
      <c r="G1" s="18"/>
      <c r="H1" s="18"/>
      <c r="I1" s="18"/>
    </row>
    <row r="2" s="15" customFormat="1" ht="24.95" customHeight="1" spans="1:9">
      <c r="A2" s="17" t="s">
        <v>49</v>
      </c>
      <c r="B2" s="17"/>
      <c r="C2" s="17"/>
      <c r="D2" s="17"/>
      <c r="E2" s="17"/>
      <c r="F2" s="17"/>
      <c r="G2" s="17"/>
      <c r="H2" s="17"/>
      <c r="I2" s="17"/>
    </row>
    <row r="3" s="15" customFormat="1" ht="24" customHeight="1" spans="2:9">
      <c r="B3" s="18"/>
      <c r="C3" s="18"/>
      <c r="D3" s="18"/>
      <c r="E3" s="18"/>
      <c r="F3" s="18"/>
      <c r="G3" s="18"/>
      <c r="H3" s="18"/>
      <c r="I3" s="18" t="s">
        <v>692</v>
      </c>
    </row>
    <row r="4" s="15" customFormat="1" ht="47.25" customHeight="1" spans="1:9">
      <c r="A4" s="27" t="s">
        <v>630</v>
      </c>
      <c r="B4" s="24" t="s">
        <v>693</v>
      </c>
      <c r="C4" s="28" t="s">
        <v>694</v>
      </c>
      <c r="D4" s="28" t="s">
        <v>695</v>
      </c>
      <c r="E4" s="28" t="s">
        <v>696</v>
      </c>
      <c r="F4" s="28" t="s">
        <v>697</v>
      </c>
      <c r="G4" s="28" t="s">
        <v>698</v>
      </c>
      <c r="H4" s="28" t="s">
        <v>699</v>
      </c>
      <c r="I4" s="28" t="s">
        <v>700</v>
      </c>
    </row>
    <row r="5" s="16" customFormat="1" hidden="1" customHeight="1" spans="1:9">
      <c r="A5" s="26" t="s">
        <v>701</v>
      </c>
      <c r="B5" s="20">
        <f t="shared" ref="B5:B8" si="0">C5+D5+E5+F5+G5+H5+I5</f>
        <v>77300.868534</v>
      </c>
      <c r="C5" s="20">
        <v>0</v>
      </c>
      <c r="D5" s="20">
        <v>14088.013069</v>
      </c>
      <c r="E5" s="20">
        <v>25316.726031</v>
      </c>
      <c r="F5" s="20">
        <v>11375.729846</v>
      </c>
      <c r="G5" s="20">
        <v>26520.399588</v>
      </c>
      <c r="H5" s="20">
        <v>0</v>
      </c>
      <c r="I5" s="20"/>
    </row>
    <row r="6" s="15" customFormat="1" hidden="1" customHeight="1" spans="1:9">
      <c r="A6" s="23" t="s">
        <v>702</v>
      </c>
      <c r="B6" s="24">
        <f t="shared" si="0"/>
        <v>43507.725877</v>
      </c>
      <c r="C6" s="24">
        <v>0</v>
      </c>
      <c r="D6" s="24">
        <v>4998.27</v>
      </c>
      <c r="E6" s="24">
        <v>18198.726031</v>
      </c>
      <c r="F6" s="24">
        <v>10750.729846</v>
      </c>
      <c r="G6" s="24">
        <v>9560</v>
      </c>
      <c r="H6" s="24">
        <v>0</v>
      </c>
      <c r="I6" s="24"/>
    </row>
    <row r="7" s="15" customFormat="1" hidden="1" customHeight="1" spans="1:9">
      <c r="A7" s="23" t="s">
        <v>703</v>
      </c>
      <c r="B7" s="24">
        <f t="shared" si="0"/>
        <v>32736.503</v>
      </c>
      <c r="C7" s="24">
        <v>0</v>
      </c>
      <c r="D7" s="24">
        <v>9006.503</v>
      </c>
      <c r="E7" s="24">
        <v>7000</v>
      </c>
      <c r="F7" s="24"/>
      <c r="G7" s="24">
        <v>16730</v>
      </c>
      <c r="H7" s="24">
        <v>0</v>
      </c>
      <c r="I7" s="24"/>
    </row>
    <row r="8" s="15" customFormat="1" hidden="1" customHeight="1" spans="1:9">
      <c r="A8" s="23" t="s">
        <v>704</v>
      </c>
      <c r="B8" s="24">
        <f t="shared" si="0"/>
        <v>830.341143</v>
      </c>
      <c r="C8" s="24">
        <v>0</v>
      </c>
      <c r="D8" s="24">
        <v>73.941555</v>
      </c>
      <c r="E8" s="24">
        <v>8</v>
      </c>
      <c r="F8" s="24">
        <v>518</v>
      </c>
      <c r="G8" s="24">
        <v>230.399588</v>
      </c>
      <c r="H8" s="24">
        <v>0</v>
      </c>
      <c r="I8" s="24"/>
    </row>
    <row r="9" s="15" customFormat="1" hidden="1" customHeight="1" spans="1:9">
      <c r="A9" s="23" t="s">
        <v>705</v>
      </c>
      <c r="B9" s="24">
        <f>C9+D9</f>
        <v>0</v>
      </c>
      <c r="C9" s="24">
        <v>0</v>
      </c>
      <c r="D9" s="24">
        <v>0</v>
      </c>
      <c r="E9" s="24"/>
      <c r="F9" s="24"/>
      <c r="G9" s="24"/>
      <c r="H9" s="24"/>
      <c r="I9" s="24"/>
    </row>
    <row r="10" s="15" customFormat="1" hidden="1" customHeight="1" spans="1:9">
      <c r="A10" s="23" t="s">
        <v>706</v>
      </c>
      <c r="B10" s="24">
        <f>C10+D10+E10+F10+I10</f>
        <v>134.210619</v>
      </c>
      <c r="C10" s="24">
        <v>0</v>
      </c>
      <c r="D10" s="24">
        <v>7.210619</v>
      </c>
      <c r="E10" s="24">
        <v>110</v>
      </c>
      <c r="F10" s="24">
        <v>17</v>
      </c>
      <c r="G10" s="24"/>
      <c r="H10" s="24"/>
      <c r="I10" s="24"/>
    </row>
    <row r="11" s="15" customFormat="1" hidden="1" customHeight="1" spans="1:9">
      <c r="A11" s="23" t="s">
        <v>707</v>
      </c>
      <c r="B11" s="24">
        <f t="shared" ref="B11:B15" si="1">C11+D11+E11+F11+G11+H11+I11</f>
        <v>92.087895</v>
      </c>
      <c r="C11" s="24">
        <v>0</v>
      </c>
      <c r="D11" s="24">
        <v>2.087895</v>
      </c>
      <c r="E11" s="24">
        <v>0</v>
      </c>
      <c r="F11" s="24">
        <v>90</v>
      </c>
      <c r="G11" s="24"/>
      <c r="H11" s="24">
        <v>0</v>
      </c>
      <c r="I11" s="24"/>
    </row>
    <row r="12" s="15" customFormat="1" hidden="1" customHeight="1" spans="1:9">
      <c r="A12" s="23" t="s">
        <v>708</v>
      </c>
      <c r="B12" s="24">
        <f>C12</f>
        <v>0</v>
      </c>
      <c r="C12" s="24">
        <v>0</v>
      </c>
      <c r="D12" s="24"/>
      <c r="E12" s="24"/>
      <c r="F12" s="24"/>
      <c r="G12" s="24"/>
      <c r="H12" s="24"/>
      <c r="I12" s="24"/>
    </row>
    <row r="13" s="15" customFormat="1" hidden="1" customHeight="1" spans="1:9">
      <c r="A13" s="23" t="s">
        <v>709</v>
      </c>
      <c r="B13" s="24">
        <f>C13</f>
        <v>0</v>
      </c>
      <c r="C13" s="24">
        <v>0</v>
      </c>
      <c r="D13" s="24"/>
      <c r="E13" s="24"/>
      <c r="F13" s="24"/>
      <c r="G13" s="24"/>
      <c r="H13" s="24"/>
      <c r="I13" s="24"/>
    </row>
    <row r="14" s="16" customFormat="1" customHeight="1" spans="1:9">
      <c r="A14" s="26" t="s">
        <v>710</v>
      </c>
      <c r="B14" s="20">
        <f t="shared" si="1"/>
        <v>66544.851295</v>
      </c>
      <c r="C14" s="20">
        <v>0</v>
      </c>
      <c r="D14" s="20">
        <v>8900.499724</v>
      </c>
      <c r="E14" s="20">
        <v>25291.539123</v>
      </c>
      <c r="F14" s="20">
        <v>7750.017704</v>
      </c>
      <c r="G14" s="20">
        <v>24602.794744</v>
      </c>
      <c r="H14" s="20">
        <v>0</v>
      </c>
      <c r="I14" s="20"/>
    </row>
    <row r="15" s="15" customFormat="1" customHeight="1" spans="1:9">
      <c r="A15" s="23" t="s">
        <v>711</v>
      </c>
      <c r="B15" s="24">
        <f t="shared" si="1"/>
        <v>66323.972988</v>
      </c>
      <c r="C15" s="24">
        <v>0</v>
      </c>
      <c r="D15" s="24">
        <v>8889.942156</v>
      </c>
      <c r="E15" s="24">
        <v>25255.218384</v>
      </c>
      <c r="F15" s="24">
        <v>7576.017704</v>
      </c>
      <c r="G15" s="24">
        <v>24602.794744</v>
      </c>
      <c r="H15" s="24">
        <v>0</v>
      </c>
      <c r="I15" s="24"/>
    </row>
    <row r="16" s="15" customFormat="1" customHeight="1" spans="1:9">
      <c r="A16" s="23" t="s">
        <v>712</v>
      </c>
      <c r="B16" s="24">
        <f>C16+D16+E16+F16+I16</f>
        <v>90.899269</v>
      </c>
      <c r="C16" s="24">
        <v>0</v>
      </c>
      <c r="D16" s="24">
        <v>8.899269</v>
      </c>
      <c r="E16" s="24">
        <v>37</v>
      </c>
      <c r="F16" s="24">
        <v>45</v>
      </c>
      <c r="G16" s="24"/>
      <c r="H16" s="24"/>
      <c r="I16" s="24"/>
    </row>
    <row r="17" s="15" customFormat="1" customHeight="1" spans="1:9">
      <c r="A17" s="23" t="s">
        <v>713</v>
      </c>
      <c r="B17" s="24">
        <f>C17+D17+E17+F17+G17+H17+I17</f>
        <v>130</v>
      </c>
      <c r="C17" s="24">
        <v>0</v>
      </c>
      <c r="D17" s="24">
        <v>1</v>
      </c>
      <c r="E17" s="24">
        <v>0</v>
      </c>
      <c r="F17" s="24">
        <v>129</v>
      </c>
      <c r="G17" s="24"/>
      <c r="H17" s="24">
        <v>0</v>
      </c>
      <c r="I17" s="24"/>
    </row>
    <row r="18" s="15" customFormat="1" customHeight="1" spans="1:9">
      <c r="A18" s="23" t="s">
        <v>714</v>
      </c>
      <c r="B18" s="24">
        <f>C18</f>
        <v>0</v>
      </c>
      <c r="C18" s="24">
        <v>0</v>
      </c>
      <c r="D18" s="24"/>
      <c r="E18" s="24"/>
      <c r="F18" s="24"/>
      <c r="G18" s="24"/>
      <c r="H18" s="24"/>
      <c r="I18" s="24"/>
    </row>
    <row r="19" s="15" customFormat="1" customHeight="1" spans="1:9">
      <c r="A19" s="23" t="s">
        <v>715</v>
      </c>
      <c r="B19" s="24">
        <f>C19</f>
        <v>0</v>
      </c>
      <c r="C19" s="24">
        <v>0</v>
      </c>
      <c r="D19" s="24"/>
      <c r="E19" s="24"/>
      <c r="F19" s="24"/>
      <c r="G19" s="24"/>
      <c r="H19" s="24"/>
      <c r="I19" s="24"/>
    </row>
    <row r="20" s="16" customFormat="1" customHeight="1" spans="1:9">
      <c r="A20" s="26" t="s">
        <v>716</v>
      </c>
      <c r="B20" s="20">
        <v>10756</v>
      </c>
      <c r="C20" s="20"/>
      <c r="D20" s="20">
        <v>5187.513345</v>
      </c>
      <c r="E20" s="20">
        <v>25.186908</v>
      </c>
      <c r="F20" s="20">
        <v>3625.712142</v>
      </c>
      <c r="G20" s="20">
        <v>1917</v>
      </c>
      <c r="H20" s="20"/>
      <c r="I20" s="20"/>
    </row>
    <row r="21" s="16" customFormat="1" customHeight="1" spans="1:9">
      <c r="A21" s="26" t="s">
        <v>717</v>
      </c>
      <c r="B21" s="20">
        <f>C21+D21+E21+F21+G21+H21+I21</f>
        <v>96055.619143</v>
      </c>
      <c r="C21" s="20"/>
      <c r="D21" s="20">
        <v>37635.435027</v>
      </c>
      <c r="E21" s="20">
        <v>1458.663767</v>
      </c>
      <c r="F21" s="20">
        <v>35282.153361</v>
      </c>
      <c r="G21" s="20">
        <v>21679.366988</v>
      </c>
      <c r="H21" s="20"/>
      <c r="I21" s="20"/>
    </row>
  </sheetData>
  <mergeCells count="1">
    <mergeCell ref="A2:I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" sqref="A2:I2"/>
    </sheetView>
  </sheetViews>
  <sheetFormatPr defaultColWidth="9" defaultRowHeight="13.5"/>
  <cols>
    <col min="1" max="1" width="32.5" customWidth="1"/>
    <col min="3" max="3" width="14.375" customWidth="1"/>
    <col min="4" max="4" width="17.125" customWidth="1"/>
    <col min="5" max="5" width="16.25" customWidth="1"/>
    <col min="6" max="6" width="15.625" customWidth="1"/>
    <col min="7" max="7" width="16.25" customWidth="1"/>
    <col min="8" max="8" width="14.5" customWidth="1"/>
  </cols>
  <sheetData>
    <row r="1" spans="1:1">
      <c r="A1" t="s">
        <v>718</v>
      </c>
    </row>
    <row r="2" s="15" customFormat="1" ht="24.95" customHeight="1" spans="1:9">
      <c r="A2" s="17" t="s">
        <v>52</v>
      </c>
      <c r="B2" s="17"/>
      <c r="C2" s="17"/>
      <c r="D2" s="17"/>
      <c r="E2" s="17"/>
      <c r="F2" s="17"/>
      <c r="G2" s="17"/>
      <c r="H2" s="17"/>
      <c r="I2" s="17"/>
    </row>
    <row r="3" s="15" customFormat="1" ht="24" customHeight="1" spans="2:9">
      <c r="B3" s="18"/>
      <c r="C3" s="18"/>
      <c r="D3" s="18"/>
      <c r="E3" s="18"/>
      <c r="F3" s="18"/>
      <c r="G3" s="18"/>
      <c r="H3" s="18"/>
      <c r="I3" s="18" t="s">
        <v>692</v>
      </c>
    </row>
    <row r="4" s="16" customFormat="1" ht="47.25" customHeight="1" spans="1:9">
      <c r="A4" s="25" t="s">
        <v>719</v>
      </c>
      <c r="B4" s="20" t="s">
        <v>693</v>
      </c>
      <c r="C4" s="21" t="s">
        <v>694</v>
      </c>
      <c r="D4" s="21" t="s">
        <v>695</v>
      </c>
      <c r="E4" s="21" t="s">
        <v>696</v>
      </c>
      <c r="F4" s="21" t="s">
        <v>697</v>
      </c>
      <c r="G4" s="21" t="s">
        <v>698</v>
      </c>
      <c r="H4" s="21" t="s">
        <v>699</v>
      </c>
      <c r="I4" s="21" t="s">
        <v>700</v>
      </c>
    </row>
    <row r="5" s="16" customFormat="1" ht="27.75" customHeight="1" spans="1:9">
      <c r="A5" s="26"/>
      <c r="B5" s="20">
        <f t="shared" ref="B5:B8" si="0">C5+D5+E5+F5+G5+H5+I5</f>
        <v>77300.868534</v>
      </c>
      <c r="C5" s="20">
        <v>0</v>
      </c>
      <c r="D5" s="20">
        <v>14088.013069</v>
      </c>
      <c r="E5" s="20">
        <v>25316.726031</v>
      </c>
      <c r="F5" s="20">
        <v>11375.729846</v>
      </c>
      <c r="G5" s="20">
        <v>26520.399588</v>
      </c>
      <c r="H5" s="20">
        <v>0</v>
      </c>
      <c r="I5" s="20">
        <v>0</v>
      </c>
    </row>
    <row r="6" s="15" customFormat="1" ht="27.75" customHeight="1" spans="1:9">
      <c r="A6" s="23" t="s">
        <v>702</v>
      </c>
      <c r="B6" s="24">
        <f t="shared" si="0"/>
        <v>43507.725877</v>
      </c>
      <c r="C6" s="24">
        <v>0</v>
      </c>
      <c r="D6" s="24">
        <v>4998.27</v>
      </c>
      <c r="E6" s="24">
        <v>18198.726031</v>
      </c>
      <c r="F6" s="24">
        <v>10750.729846</v>
      </c>
      <c r="G6" s="24">
        <v>9560</v>
      </c>
      <c r="H6" s="24">
        <v>0</v>
      </c>
      <c r="I6" s="24">
        <v>0</v>
      </c>
    </row>
    <row r="7" s="15" customFormat="1" ht="27.75" customHeight="1" spans="1:9">
      <c r="A7" s="23" t="s">
        <v>703</v>
      </c>
      <c r="B7" s="24">
        <f t="shared" si="0"/>
        <v>32736.503</v>
      </c>
      <c r="C7" s="24">
        <v>0</v>
      </c>
      <c r="D7" s="24">
        <v>9006.503</v>
      </c>
      <c r="E7" s="24">
        <v>7000</v>
      </c>
      <c r="F7" s="24"/>
      <c r="G7" s="24">
        <v>16730</v>
      </c>
      <c r="H7" s="20">
        <v>0</v>
      </c>
      <c r="I7" s="20">
        <v>0</v>
      </c>
    </row>
    <row r="8" s="15" customFormat="1" ht="27.75" customHeight="1" spans="1:9">
      <c r="A8" s="23" t="s">
        <v>704</v>
      </c>
      <c r="B8" s="24">
        <f t="shared" si="0"/>
        <v>830.341143</v>
      </c>
      <c r="C8" s="24">
        <v>0</v>
      </c>
      <c r="D8" s="24">
        <v>73.941555</v>
      </c>
      <c r="E8" s="24">
        <v>8</v>
      </c>
      <c r="F8" s="24">
        <v>518</v>
      </c>
      <c r="G8" s="24">
        <v>230.399588</v>
      </c>
      <c r="H8" s="24">
        <v>0</v>
      </c>
      <c r="I8" s="24">
        <v>0</v>
      </c>
    </row>
    <row r="9" s="15" customFormat="1" ht="27.75" customHeight="1" spans="1:9">
      <c r="A9" s="23" t="s">
        <v>705</v>
      </c>
      <c r="B9" s="24">
        <f>C9+D9</f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0">
        <v>0</v>
      </c>
      <c r="I9" s="20">
        <v>0</v>
      </c>
    </row>
    <row r="10" s="15" customFormat="1" ht="27.75" customHeight="1" spans="1:9">
      <c r="A10" s="23" t="s">
        <v>706</v>
      </c>
      <c r="B10" s="24">
        <f>C10+D10+E10+F10+I10</f>
        <v>134.210619</v>
      </c>
      <c r="C10" s="24">
        <v>0</v>
      </c>
      <c r="D10" s="24">
        <v>7.210619</v>
      </c>
      <c r="E10" s="24">
        <v>110</v>
      </c>
      <c r="F10" s="24">
        <v>17</v>
      </c>
      <c r="G10" s="24">
        <v>0</v>
      </c>
      <c r="H10" s="24">
        <v>0</v>
      </c>
      <c r="I10" s="24">
        <v>0</v>
      </c>
    </row>
    <row r="11" s="15" customFormat="1" ht="27.75" customHeight="1" spans="1:9">
      <c r="A11" s="23" t="s">
        <v>707</v>
      </c>
      <c r="B11" s="24">
        <f>C11+D11+E11+F11+G11+H11+I11</f>
        <v>92.087895</v>
      </c>
      <c r="C11" s="24">
        <v>0</v>
      </c>
      <c r="D11" s="24">
        <v>2.087895</v>
      </c>
      <c r="E11" s="24">
        <v>0</v>
      </c>
      <c r="F11" s="24">
        <v>90</v>
      </c>
      <c r="G11" s="24">
        <v>0</v>
      </c>
      <c r="H11" s="20">
        <v>0</v>
      </c>
      <c r="I11" s="20">
        <v>0</v>
      </c>
    </row>
    <row r="12" s="15" customFormat="1" ht="27.75" customHeight="1" spans="1:9">
      <c r="A12" s="23" t="s">
        <v>708</v>
      </c>
      <c r="B12" s="24">
        <f>C12</f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</row>
    <row r="13" s="15" customFormat="1" ht="27.75" customHeight="1" spans="1:9">
      <c r="A13" s="23" t="s">
        <v>709</v>
      </c>
      <c r="B13" s="24">
        <f>C13</f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0">
        <v>0</v>
      </c>
      <c r="I13" s="20">
        <v>0</v>
      </c>
    </row>
  </sheetData>
  <mergeCells count="1">
    <mergeCell ref="A2:I2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H8" sqref="H8"/>
    </sheetView>
  </sheetViews>
  <sheetFormatPr defaultColWidth="9" defaultRowHeight="13.5"/>
  <cols>
    <col min="1" max="1" width="42.625" customWidth="1"/>
    <col min="3" max="3" width="16" customWidth="1"/>
    <col min="4" max="4" width="13.125" customWidth="1"/>
    <col min="5" max="5" width="17.75" customWidth="1"/>
    <col min="6" max="6" width="22" customWidth="1"/>
    <col min="7" max="7" width="16.125" customWidth="1"/>
  </cols>
  <sheetData>
    <row r="1" spans="1:1">
      <c r="A1" t="s">
        <v>720</v>
      </c>
    </row>
    <row r="2" s="15" customFormat="1" ht="24.95" customHeight="1" spans="1:9">
      <c r="A2" s="17" t="s">
        <v>54</v>
      </c>
      <c r="B2" s="17"/>
      <c r="C2" s="17"/>
      <c r="D2" s="17"/>
      <c r="E2" s="17"/>
      <c r="F2" s="17"/>
      <c r="G2" s="17"/>
      <c r="H2" s="17"/>
      <c r="I2" s="17"/>
    </row>
    <row r="3" s="15" customFormat="1" ht="24" customHeight="1" spans="2:9">
      <c r="B3" s="18"/>
      <c r="C3" s="18"/>
      <c r="D3" s="18"/>
      <c r="E3" s="18"/>
      <c r="F3" s="18"/>
      <c r="G3" s="18"/>
      <c r="H3" s="18"/>
      <c r="I3" s="18" t="s">
        <v>692</v>
      </c>
    </row>
    <row r="4" s="16" customFormat="1" ht="47.25" customHeight="1" spans="1:9">
      <c r="A4" s="19" t="s">
        <v>721</v>
      </c>
      <c r="B4" s="20" t="s">
        <v>693</v>
      </c>
      <c r="C4" s="21" t="s">
        <v>694</v>
      </c>
      <c r="D4" s="21" t="s">
        <v>695</v>
      </c>
      <c r="E4" s="21" t="s">
        <v>696</v>
      </c>
      <c r="F4" s="21" t="s">
        <v>697</v>
      </c>
      <c r="G4" s="21" t="s">
        <v>698</v>
      </c>
      <c r="H4" s="21" t="s">
        <v>699</v>
      </c>
      <c r="I4" s="21" t="s">
        <v>700</v>
      </c>
    </row>
    <row r="5" s="16" customFormat="1" ht="27.75" customHeight="1" spans="1:9">
      <c r="A5" s="22"/>
      <c r="B5" s="20">
        <f>C5+D5+E5+F5+G5+H5+I5</f>
        <v>66544.851295</v>
      </c>
      <c r="C5" s="20">
        <v>0</v>
      </c>
      <c r="D5" s="20">
        <v>8900.499724</v>
      </c>
      <c r="E5" s="20">
        <v>25291.539123</v>
      </c>
      <c r="F5" s="20">
        <v>7750.017704</v>
      </c>
      <c r="G5" s="20">
        <v>24602.794744</v>
      </c>
      <c r="H5" s="20">
        <v>0</v>
      </c>
      <c r="I5" s="20">
        <v>0</v>
      </c>
    </row>
    <row r="6" s="15" customFormat="1" ht="27.75" customHeight="1" spans="1:9">
      <c r="A6" s="23" t="s">
        <v>711</v>
      </c>
      <c r="B6" s="24">
        <f>C6+D6+E6+F6+G6+H6+I6</f>
        <v>66323.972988</v>
      </c>
      <c r="C6" s="24">
        <v>0</v>
      </c>
      <c r="D6" s="24">
        <v>8889.942156</v>
      </c>
      <c r="E6" s="24">
        <v>25255.218384</v>
      </c>
      <c r="F6" s="24">
        <v>7576.017704</v>
      </c>
      <c r="G6" s="24">
        <v>24602.794744</v>
      </c>
      <c r="H6" s="24">
        <v>0</v>
      </c>
      <c r="I6" s="24">
        <v>0</v>
      </c>
    </row>
    <row r="7" s="15" customFormat="1" ht="27.75" customHeight="1" spans="1:9">
      <c r="A7" s="23" t="s">
        <v>712</v>
      </c>
      <c r="B7" s="24">
        <f>C7+D7+E7+F7+I7</f>
        <v>90.899269</v>
      </c>
      <c r="C7" s="24">
        <v>0</v>
      </c>
      <c r="D7" s="24">
        <v>8.899269</v>
      </c>
      <c r="E7" s="24">
        <v>37</v>
      </c>
      <c r="F7" s="24">
        <v>45</v>
      </c>
      <c r="G7" s="24">
        <v>0</v>
      </c>
      <c r="H7" s="24">
        <v>0</v>
      </c>
      <c r="I7" s="24">
        <v>0</v>
      </c>
    </row>
    <row r="8" s="15" customFormat="1" ht="27.75" customHeight="1" spans="1:9">
      <c r="A8" s="23" t="s">
        <v>713</v>
      </c>
      <c r="B8" s="24">
        <f>C8+D8+E8+F8+G8+H8+I8</f>
        <v>130</v>
      </c>
      <c r="C8" s="24">
        <v>0</v>
      </c>
      <c r="D8" s="24">
        <v>1</v>
      </c>
      <c r="E8" s="24">
        <v>0</v>
      </c>
      <c r="F8" s="24">
        <v>129</v>
      </c>
      <c r="G8" s="24">
        <v>0</v>
      </c>
      <c r="H8" s="24">
        <v>0</v>
      </c>
      <c r="I8" s="24">
        <v>0</v>
      </c>
    </row>
    <row r="9" s="15" customFormat="1" ht="27.75" customHeight="1" spans="1:9">
      <c r="A9" s="23" t="s">
        <v>714</v>
      </c>
      <c r="B9" s="24">
        <f>C9</f>
        <v>0</v>
      </c>
      <c r="C9" s="24">
        <v>0</v>
      </c>
      <c r="D9" s="24">
        <v>0</v>
      </c>
      <c r="E9" s="24">
        <f>F9</f>
        <v>0</v>
      </c>
      <c r="F9" s="24">
        <v>0</v>
      </c>
      <c r="G9" s="24">
        <v>0</v>
      </c>
      <c r="H9" s="24">
        <f>I9</f>
        <v>0</v>
      </c>
      <c r="I9" s="24">
        <v>0</v>
      </c>
    </row>
    <row r="10" s="15" customFormat="1" ht="27.75" customHeight="1" spans="1:9">
      <c r="A10" s="23" t="s">
        <v>715</v>
      </c>
      <c r="B10" s="24">
        <f>C10</f>
        <v>0</v>
      </c>
      <c r="C10" s="24">
        <v>0</v>
      </c>
      <c r="D10" s="24">
        <v>0</v>
      </c>
      <c r="E10" s="24">
        <f>F10</f>
        <v>0</v>
      </c>
      <c r="F10" s="24">
        <v>0</v>
      </c>
      <c r="G10" s="24">
        <v>0</v>
      </c>
      <c r="H10" s="24">
        <f>I10</f>
        <v>0</v>
      </c>
      <c r="I10" s="24">
        <v>0</v>
      </c>
    </row>
  </sheetData>
  <mergeCells count="2">
    <mergeCell ref="A2:I2"/>
    <mergeCell ref="A4:A5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2" sqref="A2:E2"/>
    </sheetView>
  </sheetViews>
  <sheetFormatPr defaultColWidth="9" defaultRowHeight="13.5" outlineLevelCol="4"/>
  <cols>
    <col min="1" max="1" width="31.375" customWidth="1"/>
    <col min="2" max="2" width="15.375" style="3" customWidth="1"/>
    <col min="3" max="3" width="16.375" style="3" customWidth="1"/>
    <col min="4" max="4" width="15.5" style="4" customWidth="1"/>
  </cols>
  <sheetData>
    <row r="1" ht="34" customHeight="1" spans="1:1">
      <c r="A1" t="s">
        <v>722</v>
      </c>
    </row>
    <row r="2" s="1" customFormat="1" ht="38" customHeight="1" spans="1:5">
      <c r="A2" s="5" t="s">
        <v>56</v>
      </c>
      <c r="B2" s="6"/>
      <c r="C2" s="6"/>
      <c r="D2" s="7"/>
      <c r="E2" s="6"/>
    </row>
    <row r="3" ht="38" customHeight="1" spans="4:4">
      <c r="D3" s="4" t="s">
        <v>692</v>
      </c>
    </row>
    <row r="4" s="2" customFormat="1" ht="32" customHeight="1" spans="1:4">
      <c r="A4" s="8" t="s">
        <v>723</v>
      </c>
      <c r="B4" s="8" t="s">
        <v>724</v>
      </c>
      <c r="C4" s="8" t="s">
        <v>725</v>
      </c>
      <c r="D4" s="9" t="s">
        <v>726</v>
      </c>
    </row>
    <row r="5" ht="32" customHeight="1" spans="1:4">
      <c r="A5" s="10" t="s">
        <v>727</v>
      </c>
      <c r="B5" s="11">
        <v>0</v>
      </c>
      <c r="C5" s="11">
        <v>40</v>
      </c>
      <c r="D5" s="12">
        <v>0</v>
      </c>
    </row>
    <row r="6" ht="32" customHeight="1" spans="1:4">
      <c r="A6" s="10" t="s">
        <v>728</v>
      </c>
      <c r="B6" s="11">
        <v>600</v>
      </c>
      <c r="C6" s="11">
        <v>531</v>
      </c>
      <c r="D6" s="12">
        <f>C6/B6*100</f>
        <v>88.5</v>
      </c>
    </row>
    <row r="7" ht="32" customHeight="1" spans="1:4">
      <c r="A7" s="10" t="s">
        <v>729</v>
      </c>
      <c r="B7" s="11">
        <v>1398.5</v>
      </c>
      <c r="C7" s="11">
        <v>1338</v>
      </c>
      <c r="D7" s="12">
        <f>C7/B7*100</f>
        <v>95.6739363603861</v>
      </c>
    </row>
    <row r="8" ht="32" customHeight="1" spans="1:4">
      <c r="A8" s="10" t="s">
        <v>730</v>
      </c>
      <c r="B8" s="11">
        <v>1398.5</v>
      </c>
      <c r="C8" s="11">
        <v>1338</v>
      </c>
      <c r="D8" s="12">
        <f>C8/B8*100</f>
        <v>95.6739363603861</v>
      </c>
    </row>
    <row r="9" ht="32" customHeight="1" spans="1:4">
      <c r="A9" s="10" t="s">
        <v>731</v>
      </c>
      <c r="B9" s="11">
        <v>0</v>
      </c>
      <c r="C9" s="11">
        <v>0</v>
      </c>
      <c r="D9" s="12">
        <v>0</v>
      </c>
    </row>
    <row r="10" s="2" customFormat="1" ht="21" customHeight="1" spans="1:4">
      <c r="A10" s="8" t="s">
        <v>732</v>
      </c>
      <c r="B10" s="13">
        <f>SUM(B5:B7)</f>
        <v>1998.5</v>
      </c>
      <c r="C10" s="13">
        <f>SUM(C5:C7)</f>
        <v>1909</v>
      </c>
      <c r="D10" s="14">
        <f>C10/B10*100</f>
        <v>95.5216412309232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D17" sqref="D17"/>
    </sheetView>
  </sheetViews>
  <sheetFormatPr defaultColWidth="10" defaultRowHeight="13.5" outlineLevelCol="3"/>
  <cols>
    <col min="1" max="1" width="38.5" customWidth="1"/>
    <col min="2" max="2" width="19.875" style="66" customWidth="1"/>
    <col min="3" max="3" width="18.625" style="66" customWidth="1"/>
    <col min="4" max="4" width="13.125" style="66" customWidth="1"/>
  </cols>
  <sheetData>
    <row r="1" ht="14.25" customHeight="1" spans="1:1">
      <c r="A1" s="31" t="s">
        <v>7</v>
      </c>
    </row>
    <row r="2" ht="36.6" customHeight="1" spans="1:4">
      <c r="A2" s="63" t="s">
        <v>8</v>
      </c>
      <c r="B2" s="48"/>
      <c r="C2" s="48"/>
      <c r="D2" s="48"/>
    </row>
    <row r="3" ht="17.25" customHeight="1" spans="1:4">
      <c r="A3" s="33"/>
      <c r="B3" s="56"/>
      <c r="C3" s="48" t="s">
        <v>58</v>
      </c>
      <c r="D3" s="48"/>
    </row>
    <row r="4" s="29" customFormat="1" ht="34.15" customHeight="1" spans="1:4">
      <c r="A4" s="36" t="s">
        <v>105</v>
      </c>
      <c r="B4" s="43" t="s">
        <v>60</v>
      </c>
      <c r="C4" s="43" t="s">
        <v>61</v>
      </c>
      <c r="D4" s="43" t="s">
        <v>62</v>
      </c>
    </row>
    <row r="5" ht="19.9" customHeight="1" spans="1:4">
      <c r="A5" s="74" t="s">
        <v>106</v>
      </c>
      <c r="B5" s="42">
        <v>31586</v>
      </c>
      <c r="C5" s="42">
        <v>26884</v>
      </c>
      <c r="D5" s="42">
        <f>C5/B5*100</f>
        <v>85.1136579497246</v>
      </c>
    </row>
    <row r="6" ht="19.9" customHeight="1" spans="1:4">
      <c r="A6" s="74" t="s">
        <v>107</v>
      </c>
      <c r="B6" s="42">
        <v>0</v>
      </c>
      <c r="C6" s="42">
        <v>0</v>
      </c>
      <c r="D6" s="42">
        <v>0</v>
      </c>
    </row>
    <row r="7" ht="19.9" customHeight="1" spans="1:4">
      <c r="A7" s="74" t="s">
        <v>108</v>
      </c>
      <c r="B7" s="42">
        <v>97</v>
      </c>
      <c r="C7" s="42">
        <v>129</v>
      </c>
      <c r="D7" s="42">
        <f t="shared" ref="D6:D42" si="0">C7/B7*100</f>
        <v>132.989690721649</v>
      </c>
    </row>
    <row r="8" ht="19.9" customHeight="1" spans="1:4">
      <c r="A8" s="74" t="s">
        <v>109</v>
      </c>
      <c r="B8" s="42">
        <v>10063</v>
      </c>
      <c r="C8" s="42">
        <v>10480</v>
      </c>
      <c r="D8" s="42">
        <f t="shared" si="0"/>
        <v>104.143893471132</v>
      </c>
    </row>
    <row r="9" ht="19.9" customHeight="1" spans="1:4">
      <c r="A9" s="74" t="s">
        <v>110</v>
      </c>
      <c r="B9" s="42">
        <v>62704</v>
      </c>
      <c r="C9" s="42">
        <v>56686</v>
      </c>
      <c r="D9" s="42">
        <f t="shared" si="0"/>
        <v>90.4025261546313</v>
      </c>
    </row>
    <row r="10" ht="19.9" customHeight="1" spans="1:4">
      <c r="A10" s="74" t="s">
        <v>111</v>
      </c>
      <c r="B10" s="42">
        <v>1298</v>
      </c>
      <c r="C10" s="42">
        <v>488</v>
      </c>
      <c r="D10" s="42">
        <f t="shared" si="0"/>
        <v>37.5963020030817</v>
      </c>
    </row>
    <row r="11" ht="19.9" customHeight="1" spans="1:4">
      <c r="A11" s="74" t="s">
        <v>112</v>
      </c>
      <c r="B11" s="42">
        <v>3312</v>
      </c>
      <c r="C11" s="42">
        <v>2262</v>
      </c>
      <c r="D11" s="42">
        <f t="shared" si="0"/>
        <v>68.2971014492754</v>
      </c>
    </row>
    <row r="12" ht="19.9" customHeight="1" spans="1:4">
      <c r="A12" s="74" t="s">
        <v>113</v>
      </c>
      <c r="B12" s="42">
        <v>46889</v>
      </c>
      <c r="C12" s="42">
        <v>62462</v>
      </c>
      <c r="D12" s="42">
        <f t="shared" si="0"/>
        <v>133.212480539146</v>
      </c>
    </row>
    <row r="13" ht="19.9" customHeight="1" spans="1:4">
      <c r="A13" s="74" t="s">
        <v>114</v>
      </c>
      <c r="B13" s="42">
        <v>0</v>
      </c>
      <c r="C13" s="42">
        <v>0</v>
      </c>
      <c r="D13" s="42">
        <v>0</v>
      </c>
    </row>
    <row r="14" ht="19.9" customHeight="1" spans="1:4">
      <c r="A14" s="74" t="s">
        <v>115</v>
      </c>
      <c r="B14" s="42">
        <v>37989</v>
      </c>
      <c r="C14" s="42">
        <v>37025</v>
      </c>
      <c r="D14" s="42">
        <f t="shared" si="0"/>
        <v>97.4624233330701</v>
      </c>
    </row>
    <row r="15" ht="19.9" customHeight="1" spans="1:4">
      <c r="A15" s="74" t="s">
        <v>116</v>
      </c>
      <c r="B15" s="42">
        <v>27131</v>
      </c>
      <c r="C15" s="42">
        <v>24714</v>
      </c>
      <c r="D15" s="42">
        <f t="shared" si="0"/>
        <v>91.0913714938631</v>
      </c>
    </row>
    <row r="16" ht="19.9" customHeight="1" spans="1:4">
      <c r="A16" s="74" t="s">
        <v>117</v>
      </c>
      <c r="B16" s="42">
        <v>12422</v>
      </c>
      <c r="C16" s="42">
        <v>9511</v>
      </c>
      <c r="D16" s="42">
        <f t="shared" si="0"/>
        <v>76.5657704073418</v>
      </c>
    </row>
    <row r="17" ht="19.9" customHeight="1" spans="1:4">
      <c r="A17" s="74" t="s">
        <v>118</v>
      </c>
      <c r="B17" s="42">
        <v>73108</v>
      </c>
      <c r="C17" s="42">
        <v>61886</v>
      </c>
      <c r="D17" s="42">
        <f t="shared" si="0"/>
        <v>84.6501066914702</v>
      </c>
    </row>
    <row r="18" ht="19.9" customHeight="1" spans="1:4">
      <c r="A18" s="74" t="s">
        <v>119</v>
      </c>
      <c r="B18" s="42">
        <v>17342</v>
      </c>
      <c r="C18" s="42">
        <v>17311</v>
      </c>
      <c r="D18" s="42">
        <f t="shared" si="0"/>
        <v>99.8212432245416</v>
      </c>
    </row>
    <row r="19" ht="19.9" customHeight="1" spans="1:4">
      <c r="A19" s="74" t="s">
        <v>120</v>
      </c>
      <c r="B19" s="42">
        <v>8553</v>
      </c>
      <c r="C19" s="42">
        <v>50</v>
      </c>
      <c r="D19" s="42">
        <f t="shared" si="0"/>
        <v>0.58459020226821</v>
      </c>
    </row>
    <row r="20" ht="19.9" customHeight="1" spans="1:4">
      <c r="A20" s="74" t="s">
        <v>121</v>
      </c>
      <c r="B20" s="42">
        <v>639</v>
      </c>
      <c r="C20" s="42">
        <v>106</v>
      </c>
      <c r="D20" s="42">
        <f t="shared" si="0"/>
        <v>16.5884194053208</v>
      </c>
    </row>
    <row r="21" ht="19.9" customHeight="1" spans="1:4">
      <c r="A21" s="74" t="s">
        <v>122</v>
      </c>
      <c r="B21" s="42">
        <v>50</v>
      </c>
      <c r="C21" s="42">
        <v>438</v>
      </c>
      <c r="D21" s="42">
        <f t="shared" si="0"/>
        <v>876</v>
      </c>
    </row>
    <row r="22" ht="19.9" customHeight="1" spans="1:4">
      <c r="A22" s="74" t="s">
        <v>123</v>
      </c>
      <c r="B22" s="42">
        <v>0</v>
      </c>
      <c r="C22" s="42">
        <v>0</v>
      </c>
      <c r="D22" s="42">
        <v>0</v>
      </c>
    </row>
    <row r="23" ht="19.9" customHeight="1" spans="1:4">
      <c r="A23" s="74" t="s">
        <v>124</v>
      </c>
      <c r="B23" s="42">
        <v>6866</v>
      </c>
      <c r="C23" s="42">
        <v>2297</v>
      </c>
      <c r="D23" s="42">
        <f t="shared" si="0"/>
        <v>33.4547043402272</v>
      </c>
    </row>
    <row r="24" ht="19.9" customHeight="1" spans="1:4">
      <c r="A24" s="74" t="s">
        <v>125</v>
      </c>
      <c r="B24" s="42">
        <v>12998</v>
      </c>
      <c r="C24" s="42">
        <v>14125</v>
      </c>
      <c r="D24" s="42">
        <f t="shared" si="0"/>
        <v>108.670564702262</v>
      </c>
    </row>
    <row r="25" ht="19.9" customHeight="1" spans="1:4">
      <c r="A25" s="74" t="s">
        <v>126</v>
      </c>
      <c r="B25" s="42">
        <v>119</v>
      </c>
      <c r="C25" s="42">
        <v>125</v>
      </c>
      <c r="D25" s="42">
        <f t="shared" si="0"/>
        <v>105.042016806723</v>
      </c>
    </row>
    <row r="26" ht="19.9" customHeight="1" spans="1:4">
      <c r="A26" s="74" t="s">
        <v>127</v>
      </c>
      <c r="B26" s="42">
        <v>0</v>
      </c>
      <c r="C26" s="42">
        <v>0</v>
      </c>
      <c r="D26" s="42">
        <v>0</v>
      </c>
    </row>
    <row r="27" ht="19.9" customHeight="1" spans="1:4">
      <c r="A27" s="74" t="s">
        <v>128</v>
      </c>
      <c r="B27" s="42">
        <v>3498</v>
      </c>
      <c r="C27" s="42">
        <v>3498</v>
      </c>
      <c r="D27" s="42">
        <f t="shared" si="0"/>
        <v>100</v>
      </c>
    </row>
    <row r="28" ht="19.9" customHeight="1" spans="1:4">
      <c r="A28" s="74" t="s">
        <v>129</v>
      </c>
      <c r="B28" s="42">
        <v>0</v>
      </c>
      <c r="C28" s="42">
        <v>3676</v>
      </c>
      <c r="D28" s="42">
        <v>0</v>
      </c>
    </row>
    <row r="29" ht="19.9" customHeight="1" spans="1:4">
      <c r="A29" s="74" t="s">
        <v>130</v>
      </c>
      <c r="B29" s="42">
        <v>4491</v>
      </c>
      <c r="C29" s="42">
        <v>7882</v>
      </c>
      <c r="D29" s="42">
        <f t="shared" si="0"/>
        <v>175.506568692941</v>
      </c>
    </row>
    <row r="30" ht="19.9" customHeight="1" spans="1:4">
      <c r="A30" s="74" t="s">
        <v>131</v>
      </c>
      <c r="B30" s="42">
        <v>6856</v>
      </c>
      <c r="C30" s="42">
        <v>6868</v>
      </c>
      <c r="D30" s="42">
        <f t="shared" si="0"/>
        <v>100.175029171529</v>
      </c>
    </row>
    <row r="31" ht="19.9" customHeight="1" spans="1:4">
      <c r="A31" s="74" t="s">
        <v>132</v>
      </c>
      <c r="B31" s="42">
        <v>0</v>
      </c>
      <c r="C31" s="42">
        <v>0</v>
      </c>
      <c r="D31" s="42">
        <v>0</v>
      </c>
    </row>
    <row r="32" ht="19.9" customHeight="1" spans="1:4">
      <c r="A32" s="74" t="s">
        <v>133</v>
      </c>
      <c r="B32" s="42">
        <v>0</v>
      </c>
      <c r="C32" s="42">
        <v>0</v>
      </c>
      <c r="D32" s="42">
        <v>0</v>
      </c>
    </row>
    <row r="33" s="54" customFormat="1" ht="19.9" customHeight="1" spans="1:4">
      <c r="A33" s="68" t="s">
        <v>134</v>
      </c>
      <c r="B33" s="43">
        <v>368057</v>
      </c>
      <c r="C33" s="43">
        <v>348903</v>
      </c>
      <c r="D33" s="43">
        <f t="shared" si="0"/>
        <v>94.7959147632024</v>
      </c>
    </row>
    <row r="34" s="54" customFormat="1" ht="19.9" customHeight="1" spans="1:4">
      <c r="A34" s="73" t="s">
        <v>135</v>
      </c>
      <c r="B34" s="43">
        <v>31792</v>
      </c>
      <c r="C34" s="43">
        <v>2605</v>
      </c>
      <c r="D34" s="43">
        <f t="shared" si="0"/>
        <v>8.19388525415199</v>
      </c>
    </row>
    <row r="35" s="54" customFormat="1" ht="19.9" customHeight="1" spans="1:4">
      <c r="A35" s="73" t="s">
        <v>136</v>
      </c>
      <c r="B35" s="43">
        <v>8536</v>
      </c>
      <c r="C35" s="43">
        <v>7609</v>
      </c>
      <c r="D35" s="43">
        <f t="shared" si="0"/>
        <v>89.1401124648547</v>
      </c>
    </row>
    <row r="36" ht="19.9" customHeight="1" spans="1:4">
      <c r="A36" s="74" t="s">
        <v>137</v>
      </c>
      <c r="B36" s="42">
        <v>7388</v>
      </c>
      <c r="C36" s="42">
        <v>7609</v>
      </c>
      <c r="D36" s="42">
        <f t="shared" si="0"/>
        <v>102.991337303736</v>
      </c>
    </row>
    <row r="37" ht="19.9" customHeight="1" spans="1:4">
      <c r="A37" s="74" t="s">
        <v>138</v>
      </c>
      <c r="B37" s="42">
        <v>884</v>
      </c>
      <c r="C37" s="42">
        <v>0</v>
      </c>
      <c r="D37" s="42">
        <f t="shared" si="0"/>
        <v>0</v>
      </c>
    </row>
    <row r="38" ht="19.9" customHeight="1" spans="1:4">
      <c r="A38" s="74" t="s">
        <v>139</v>
      </c>
      <c r="B38" s="42">
        <v>212</v>
      </c>
      <c r="C38" s="42">
        <v>0</v>
      </c>
      <c r="D38" s="42">
        <f t="shared" si="0"/>
        <v>0</v>
      </c>
    </row>
    <row r="39" ht="19.9" customHeight="1" spans="1:4">
      <c r="A39" s="74" t="s">
        <v>140</v>
      </c>
      <c r="B39" s="42">
        <v>0</v>
      </c>
      <c r="C39" s="42">
        <v>0</v>
      </c>
      <c r="D39" s="42">
        <v>0</v>
      </c>
    </row>
    <row r="40" ht="19.9" customHeight="1" spans="1:4">
      <c r="A40" s="74" t="s">
        <v>141</v>
      </c>
      <c r="B40" s="42">
        <v>0</v>
      </c>
      <c r="C40" s="42">
        <v>0</v>
      </c>
      <c r="D40" s="42">
        <v>0</v>
      </c>
    </row>
    <row r="41" ht="19.9" customHeight="1" spans="1:4">
      <c r="A41" s="74" t="s">
        <v>142</v>
      </c>
      <c r="B41" s="42">
        <v>52</v>
      </c>
      <c r="C41" s="42">
        <v>0</v>
      </c>
      <c r="D41" s="42">
        <f t="shared" si="0"/>
        <v>0</v>
      </c>
    </row>
    <row r="42" s="54" customFormat="1" ht="19.9" customHeight="1" spans="1:4">
      <c r="A42" s="68" t="s">
        <v>143</v>
      </c>
      <c r="B42" s="43">
        <f>B33+B34+B35</f>
        <v>408385</v>
      </c>
      <c r="C42" s="43">
        <v>359117</v>
      </c>
      <c r="D42" s="43">
        <f t="shared" si="0"/>
        <v>87.9358938256792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selection activeCell="C14" sqref="C14"/>
    </sheetView>
  </sheetViews>
  <sheetFormatPr defaultColWidth="10" defaultRowHeight="13.5" outlineLevelCol="5"/>
  <cols>
    <col min="1" max="1" width="32.375" customWidth="1"/>
    <col min="2" max="4" width="16.125" style="82" customWidth="1"/>
  </cols>
  <sheetData>
    <row r="1" ht="14.25" customHeight="1" spans="1:4">
      <c r="A1" s="67" t="s">
        <v>0</v>
      </c>
      <c r="B1" s="88"/>
      <c r="C1" s="88"/>
      <c r="D1" s="88"/>
    </row>
    <row r="2" ht="34.15" customHeight="1" spans="1:4">
      <c r="A2" s="63" t="s">
        <v>9</v>
      </c>
      <c r="B2" s="83"/>
      <c r="C2" s="83"/>
      <c r="D2" s="83"/>
    </row>
    <row r="3" ht="18" customHeight="1" spans="1:4">
      <c r="A3" s="33"/>
      <c r="B3" s="84"/>
      <c r="C3" s="50" t="s">
        <v>58</v>
      </c>
      <c r="D3" s="50"/>
    </row>
    <row r="4" s="29" customFormat="1" ht="34.15" customHeight="1" spans="1:4">
      <c r="A4" s="36" t="s">
        <v>59</v>
      </c>
      <c r="B4" s="43" t="s">
        <v>60</v>
      </c>
      <c r="C4" s="43" t="s">
        <v>61</v>
      </c>
      <c r="D4" s="43" t="s">
        <v>62</v>
      </c>
    </row>
    <row r="5" s="54" customFormat="1" ht="19.9" customHeight="1" spans="1:4">
      <c r="A5" s="73" t="s">
        <v>63</v>
      </c>
      <c r="B5" s="43">
        <v>29966</v>
      </c>
      <c r="C5" s="43">
        <v>31464</v>
      </c>
      <c r="D5" s="43">
        <f t="shared" ref="D5:D8" si="0">C5/B5*100</f>
        <v>104.998998865381</v>
      </c>
    </row>
    <row r="6" ht="19.9" customHeight="1" spans="1:4">
      <c r="A6" s="74" t="s">
        <v>64</v>
      </c>
      <c r="B6" s="42">
        <v>5743</v>
      </c>
      <c r="C6" s="42">
        <v>7069</v>
      </c>
      <c r="D6" s="42">
        <f t="shared" si="0"/>
        <v>123.088977886122</v>
      </c>
    </row>
    <row r="7" ht="19.9" customHeight="1" spans="1:4">
      <c r="A7" s="74" t="s">
        <v>65</v>
      </c>
      <c r="B7" s="42">
        <v>0</v>
      </c>
      <c r="C7" s="42">
        <v>0</v>
      </c>
      <c r="D7" s="42">
        <v>0</v>
      </c>
    </row>
    <row r="8" ht="19.9" customHeight="1" spans="1:4">
      <c r="A8" s="74" t="s">
        <v>66</v>
      </c>
      <c r="B8" s="42">
        <v>1244</v>
      </c>
      <c r="C8" s="42">
        <v>1358</v>
      </c>
      <c r="D8" s="42">
        <f t="shared" si="0"/>
        <v>109.163987138264</v>
      </c>
    </row>
    <row r="9" ht="19.9" customHeight="1" spans="1:6">
      <c r="A9" s="74" t="s">
        <v>67</v>
      </c>
      <c r="B9" s="42">
        <v>0</v>
      </c>
      <c r="C9" s="42">
        <v>0</v>
      </c>
      <c r="D9" s="42">
        <v>0</v>
      </c>
      <c r="F9" s="33"/>
    </row>
    <row r="10" ht="19.9" customHeight="1" spans="1:4">
      <c r="A10" s="74" t="s">
        <v>68</v>
      </c>
      <c r="B10" s="42">
        <v>360</v>
      </c>
      <c r="C10" s="42">
        <v>610</v>
      </c>
      <c r="D10" s="42">
        <f t="shared" ref="D10:D17" si="1">C10/B10*100</f>
        <v>169.444444444444</v>
      </c>
    </row>
    <row r="11" ht="19.9" customHeight="1" spans="1:4">
      <c r="A11" s="74" t="s">
        <v>69</v>
      </c>
      <c r="B11" s="42">
        <v>100</v>
      </c>
      <c r="C11" s="42">
        <v>360</v>
      </c>
      <c r="D11" s="42">
        <f t="shared" si="1"/>
        <v>360</v>
      </c>
    </row>
    <row r="12" ht="19.9" customHeight="1" spans="1:4">
      <c r="A12" s="74" t="s">
        <v>70</v>
      </c>
      <c r="B12" s="42">
        <v>702</v>
      </c>
      <c r="C12" s="42">
        <v>850</v>
      </c>
      <c r="D12" s="42">
        <f t="shared" si="1"/>
        <v>121.082621082621</v>
      </c>
    </row>
    <row r="13" ht="19.9" customHeight="1" spans="1:4">
      <c r="A13" s="74" t="s">
        <v>71</v>
      </c>
      <c r="B13" s="42">
        <v>1163</v>
      </c>
      <c r="C13" s="42">
        <v>1580</v>
      </c>
      <c r="D13" s="42">
        <f t="shared" si="1"/>
        <v>135.85554600172</v>
      </c>
    </row>
    <row r="14" ht="19.9" customHeight="1" spans="1:4">
      <c r="A14" s="74" t="s">
        <v>72</v>
      </c>
      <c r="B14" s="42">
        <v>717</v>
      </c>
      <c r="C14" s="42">
        <v>700</v>
      </c>
      <c r="D14" s="42">
        <f t="shared" si="1"/>
        <v>97.629009762901</v>
      </c>
    </row>
    <row r="15" ht="19.9" customHeight="1" spans="1:4">
      <c r="A15" s="74" t="s">
        <v>73</v>
      </c>
      <c r="B15" s="42">
        <v>453</v>
      </c>
      <c r="C15" s="42">
        <v>1036</v>
      </c>
      <c r="D15" s="42">
        <f t="shared" si="1"/>
        <v>228.697571743929</v>
      </c>
    </row>
    <row r="16" ht="19.9" customHeight="1" spans="1:4">
      <c r="A16" s="74" t="s">
        <v>74</v>
      </c>
      <c r="B16" s="42">
        <v>8085</v>
      </c>
      <c r="C16" s="42">
        <v>9350</v>
      </c>
      <c r="D16" s="42">
        <f t="shared" si="1"/>
        <v>115.646258503401</v>
      </c>
    </row>
    <row r="17" ht="19.9" customHeight="1" spans="1:4">
      <c r="A17" s="74" t="s">
        <v>75</v>
      </c>
      <c r="B17" s="42">
        <v>621</v>
      </c>
      <c r="C17" s="42">
        <v>680</v>
      </c>
      <c r="D17" s="42">
        <f t="shared" si="1"/>
        <v>109.500805152979</v>
      </c>
    </row>
    <row r="18" ht="19.9" customHeight="1" spans="1:4">
      <c r="A18" s="74" t="s">
        <v>76</v>
      </c>
      <c r="B18" s="42">
        <v>0</v>
      </c>
      <c r="C18" s="42">
        <v>0</v>
      </c>
      <c r="D18" s="42">
        <v>0</v>
      </c>
    </row>
    <row r="19" ht="19.9" customHeight="1" spans="1:4">
      <c r="A19" s="74" t="s">
        <v>77</v>
      </c>
      <c r="B19" s="42">
        <v>0</v>
      </c>
      <c r="C19" s="42">
        <v>0</v>
      </c>
      <c r="D19" s="42">
        <v>0</v>
      </c>
    </row>
    <row r="20" ht="19.9" customHeight="1" spans="1:4">
      <c r="A20" s="74" t="s">
        <v>78</v>
      </c>
      <c r="B20" s="42">
        <v>0</v>
      </c>
      <c r="C20" s="42">
        <v>0</v>
      </c>
      <c r="D20" s="42">
        <v>0</v>
      </c>
    </row>
    <row r="21" ht="19.9" customHeight="1" spans="1:4">
      <c r="A21" s="74" t="s">
        <v>79</v>
      </c>
      <c r="B21" s="42">
        <v>6666</v>
      </c>
      <c r="C21" s="42">
        <v>3010</v>
      </c>
      <c r="D21" s="42">
        <f t="shared" ref="D21:D24" si="2">C21/B21*100</f>
        <v>45.1545154515452</v>
      </c>
    </row>
    <row r="22" ht="19.9" customHeight="1" spans="1:4">
      <c r="A22" s="74" t="s">
        <v>80</v>
      </c>
      <c r="B22" s="42">
        <v>1923</v>
      </c>
      <c r="C22" s="42">
        <v>2450</v>
      </c>
      <c r="D22" s="42">
        <f t="shared" si="2"/>
        <v>127.405096203848</v>
      </c>
    </row>
    <row r="23" ht="19.9" customHeight="1" spans="1:4">
      <c r="A23" s="74" t="s">
        <v>81</v>
      </c>
      <c r="B23" s="42">
        <v>2154</v>
      </c>
      <c r="C23" s="42">
        <v>2360</v>
      </c>
      <c r="D23" s="42">
        <f t="shared" si="2"/>
        <v>109.563602599814</v>
      </c>
    </row>
    <row r="24" ht="19.9" customHeight="1" spans="1:4">
      <c r="A24" s="74" t="s">
        <v>82</v>
      </c>
      <c r="B24" s="42">
        <v>35</v>
      </c>
      <c r="C24" s="42">
        <v>51</v>
      </c>
      <c r="D24" s="42">
        <f t="shared" si="2"/>
        <v>145.714285714286</v>
      </c>
    </row>
    <row r="25" ht="19.9" customHeight="1" spans="1:4">
      <c r="A25" s="74" t="s">
        <v>83</v>
      </c>
      <c r="B25" s="42">
        <v>0</v>
      </c>
      <c r="C25" s="42">
        <v>0</v>
      </c>
      <c r="D25" s="42">
        <v>0</v>
      </c>
    </row>
    <row r="26" s="54" customFormat="1" ht="19.9" customHeight="1" spans="1:4">
      <c r="A26" s="73" t="s">
        <v>84</v>
      </c>
      <c r="B26" s="43">
        <v>41319</v>
      </c>
      <c r="C26" s="43">
        <v>43386</v>
      </c>
      <c r="D26" s="43">
        <f t="shared" ref="D26:D29" si="3">C26/B26*100</f>
        <v>105.002541203805</v>
      </c>
    </row>
    <row r="27" ht="19.9" customHeight="1" spans="1:4">
      <c r="A27" s="74" t="s">
        <v>85</v>
      </c>
      <c r="B27" s="42">
        <v>1666</v>
      </c>
      <c r="C27" s="42">
        <v>1480</v>
      </c>
      <c r="D27" s="42">
        <f t="shared" si="3"/>
        <v>88.8355342136855</v>
      </c>
    </row>
    <row r="28" ht="19.9" customHeight="1" spans="1:4">
      <c r="A28" s="74" t="s">
        <v>86</v>
      </c>
      <c r="B28" s="42">
        <v>1411</v>
      </c>
      <c r="C28" s="42">
        <v>1400</v>
      </c>
      <c r="D28" s="42">
        <f t="shared" si="3"/>
        <v>99.2204110559886</v>
      </c>
    </row>
    <row r="29" ht="19.9" customHeight="1" spans="1:4">
      <c r="A29" s="74" t="s">
        <v>87</v>
      </c>
      <c r="B29" s="42">
        <v>4088</v>
      </c>
      <c r="C29" s="42">
        <v>18000</v>
      </c>
      <c r="D29" s="42">
        <f t="shared" si="3"/>
        <v>440.313111545988</v>
      </c>
    </row>
    <row r="30" ht="19.9" customHeight="1" spans="1:4">
      <c r="A30" s="74" t="s">
        <v>88</v>
      </c>
      <c r="B30" s="42">
        <v>0</v>
      </c>
      <c r="C30" s="42">
        <v>0</v>
      </c>
      <c r="D30" s="42">
        <v>0</v>
      </c>
    </row>
    <row r="31" ht="19.9" customHeight="1" spans="1:4">
      <c r="A31" s="74" t="s">
        <v>89</v>
      </c>
      <c r="B31" s="42">
        <v>32427</v>
      </c>
      <c r="C31" s="42">
        <v>21006</v>
      </c>
      <c r="D31" s="42">
        <f t="shared" ref="D31:D35" si="4">C31/B31*100</f>
        <v>64.7793505412156</v>
      </c>
    </row>
    <row r="32" ht="19.9" customHeight="1" spans="1:4">
      <c r="A32" s="74" t="s">
        <v>90</v>
      </c>
      <c r="B32" s="42">
        <v>728</v>
      </c>
      <c r="C32" s="42">
        <v>700</v>
      </c>
      <c r="D32" s="42">
        <f t="shared" si="4"/>
        <v>96.1538461538462</v>
      </c>
    </row>
    <row r="33" ht="19.9" customHeight="1" spans="1:4">
      <c r="A33" s="74" t="s">
        <v>91</v>
      </c>
      <c r="B33" s="42">
        <v>498</v>
      </c>
      <c r="C33" s="42">
        <v>600</v>
      </c>
      <c r="D33" s="42">
        <f t="shared" si="4"/>
        <v>120.481927710843</v>
      </c>
    </row>
    <row r="34" ht="19.9" customHeight="1" spans="1:4">
      <c r="A34" s="74" t="s">
        <v>92</v>
      </c>
      <c r="B34" s="42">
        <v>501</v>
      </c>
      <c r="C34" s="42">
        <v>200</v>
      </c>
      <c r="D34" s="42">
        <f t="shared" si="4"/>
        <v>39.9201596806387</v>
      </c>
    </row>
    <row r="35" s="54" customFormat="1" ht="19.9" customHeight="1" spans="1:4">
      <c r="A35" s="68" t="s">
        <v>93</v>
      </c>
      <c r="B35" s="43">
        <v>71285</v>
      </c>
      <c r="C35" s="43">
        <v>74850</v>
      </c>
      <c r="D35" s="43">
        <f t="shared" si="4"/>
        <v>105.001052114751</v>
      </c>
    </row>
    <row r="36" s="54" customFormat="1" ht="19.9" customHeight="1" spans="1:4">
      <c r="A36" s="73" t="s">
        <v>94</v>
      </c>
      <c r="B36" s="43">
        <v>0</v>
      </c>
      <c r="C36" s="43">
        <v>0</v>
      </c>
      <c r="D36" s="43">
        <v>0</v>
      </c>
    </row>
    <row r="37" s="54" customFormat="1" ht="19.9" customHeight="1" spans="1:4">
      <c r="A37" s="73" t="s">
        <v>95</v>
      </c>
      <c r="B37" s="43">
        <v>337100</v>
      </c>
      <c r="C37" s="43">
        <v>284267</v>
      </c>
      <c r="D37" s="43">
        <f t="shared" ref="D37:D43" si="5">C37/B37*100</f>
        <v>84.3272026105013</v>
      </c>
    </row>
    <row r="38" ht="19.9" customHeight="1" spans="1:4">
      <c r="A38" s="74" t="s">
        <v>96</v>
      </c>
      <c r="B38" s="42">
        <v>5133</v>
      </c>
      <c r="C38" s="42">
        <v>5195</v>
      </c>
      <c r="D38" s="42">
        <f t="shared" si="5"/>
        <v>101.207870640951</v>
      </c>
    </row>
    <row r="39" ht="19.9" customHeight="1" spans="1:4">
      <c r="A39" s="74" t="s">
        <v>97</v>
      </c>
      <c r="B39" s="42">
        <v>210616</v>
      </c>
      <c r="C39" s="42">
        <v>248872</v>
      </c>
      <c r="D39" s="42">
        <f t="shared" si="5"/>
        <v>118.163862194705</v>
      </c>
    </row>
    <row r="40" ht="19.9" customHeight="1" spans="1:4">
      <c r="A40" s="74" t="s">
        <v>98</v>
      </c>
      <c r="B40" s="42">
        <v>63572</v>
      </c>
      <c r="C40" s="42">
        <v>30000</v>
      </c>
      <c r="D40" s="42">
        <f t="shared" si="5"/>
        <v>47.1905870509029</v>
      </c>
    </row>
    <row r="41" ht="19.9" customHeight="1" spans="1:4">
      <c r="A41" s="74" t="s">
        <v>99</v>
      </c>
      <c r="B41" s="42">
        <v>20217</v>
      </c>
      <c r="C41" s="42">
        <v>0</v>
      </c>
      <c r="D41" s="42">
        <f t="shared" si="5"/>
        <v>0</v>
      </c>
    </row>
    <row r="42" ht="19.9" customHeight="1" spans="1:4">
      <c r="A42" s="74" t="s">
        <v>100</v>
      </c>
      <c r="B42" s="42">
        <v>384</v>
      </c>
      <c r="C42" s="42">
        <v>200</v>
      </c>
      <c r="D42" s="42">
        <f t="shared" si="5"/>
        <v>52.0833333333333</v>
      </c>
    </row>
    <row r="43" ht="19.9" customHeight="1" spans="1:4">
      <c r="A43" s="74" t="s">
        <v>101</v>
      </c>
      <c r="B43" s="42">
        <v>33181</v>
      </c>
      <c r="C43" s="42">
        <v>0</v>
      </c>
      <c r="D43" s="42">
        <f t="shared" si="5"/>
        <v>0</v>
      </c>
    </row>
    <row r="44" ht="19.9" customHeight="1" spans="1:4">
      <c r="A44" s="74" t="s">
        <v>102</v>
      </c>
      <c r="B44" s="42">
        <v>0</v>
      </c>
      <c r="C44" s="42">
        <v>0</v>
      </c>
      <c r="D44" s="42">
        <v>0</v>
      </c>
    </row>
    <row r="45" ht="19.9" customHeight="1" spans="1:4">
      <c r="A45" s="74" t="s">
        <v>103</v>
      </c>
      <c r="B45" s="42">
        <v>3997</v>
      </c>
      <c r="C45" s="42">
        <v>0</v>
      </c>
      <c r="D45" s="42">
        <f>C45/B45*100</f>
        <v>0</v>
      </c>
    </row>
    <row r="46" s="54" customFormat="1" ht="19.9" customHeight="1" spans="1:4">
      <c r="A46" s="68" t="s">
        <v>104</v>
      </c>
      <c r="B46" s="43">
        <f>B35+B36+B37</f>
        <v>408385</v>
      </c>
      <c r="C46" s="43">
        <v>359117</v>
      </c>
      <c r="D46" s="43">
        <f>C46/B46*100</f>
        <v>87.9358938256792</v>
      </c>
    </row>
    <row r="47" ht="19.9" customHeight="1" spans="1:4">
      <c r="A47" s="68" t="s">
        <v>104</v>
      </c>
      <c r="B47" s="85"/>
      <c r="C47" s="87">
        <v>359117</v>
      </c>
      <c r="D47" s="85"/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workbookViewId="0">
      <selection activeCell="C20" sqref="C20"/>
    </sheetView>
  </sheetViews>
  <sheetFormatPr defaultColWidth="10" defaultRowHeight="13.5" outlineLevelCol="3"/>
  <cols>
    <col min="1" max="1" width="37" customWidth="1"/>
    <col min="2" max="3" width="23.125" style="82" customWidth="1"/>
    <col min="4" max="4" width="13.5" style="82" customWidth="1"/>
  </cols>
  <sheetData>
    <row r="1" ht="14.25" customHeight="1" spans="1:1">
      <c r="A1" s="31" t="s">
        <v>10</v>
      </c>
    </row>
    <row r="2" ht="31.35" customHeight="1" spans="1:4">
      <c r="A2" s="63" t="s">
        <v>11</v>
      </c>
      <c r="B2" s="83"/>
      <c r="C2" s="83"/>
      <c r="D2" s="83"/>
    </row>
    <row r="3" ht="19.5" customHeight="1" spans="1:4">
      <c r="A3" s="33"/>
      <c r="B3" s="84"/>
      <c r="C3" s="50" t="s">
        <v>58</v>
      </c>
      <c r="D3" s="50"/>
    </row>
    <row r="4" s="29" customFormat="1" ht="34.15" customHeight="1" spans="1:4">
      <c r="A4" s="36" t="s">
        <v>105</v>
      </c>
      <c r="B4" s="43" t="s">
        <v>60</v>
      </c>
      <c r="C4" s="43" t="s">
        <v>61</v>
      </c>
      <c r="D4" s="43" t="s">
        <v>62</v>
      </c>
    </row>
    <row r="5" ht="19.9" customHeight="1" spans="1:4">
      <c r="A5" s="74" t="s">
        <v>106</v>
      </c>
      <c r="B5" s="42">
        <v>31586</v>
      </c>
      <c r="C5" s="42">
        <v>26884</v>
      </c>
      <c r="D5" s="42">
        <f t="shared" ref="D5:D12" si="0">C5/B5*100</f>
        <v>85.1136579497246</v>
      </c>
    </row>
    <row r="6" ht="19.9" customHeight="1" spans="1:4">
      <c r="A6" s="74" t="s">
        <v>107</v>
      </c>
      <c r="B6" s="42">
        <v>0</v>
      </c>
      <c r="C6" s="42">
        <v>0</v>
      </c>
      <c r="D6" s="42">
        <v>0</v>
      </c>
    </row>
    <row r="7" ht="19.9" customHeight="1" spans="1:4">
      <c r="A7" s="74" t="s">
        <v>108</v>
      </c>
      <c r="B7" s="42">
        <v>97</v>
      </c>
      <c r="C7" s="42">
        <v>129</v>
      </c>
      <c r="D7" s="42">
        <f t="shared" si="0"/>
        <v>132.989690721649</v>
      </c>
    </row>
    <row r="8" ht="19.9" customHeight="1" spans="1:4">
      <c r="A8" s="74" t="s">
        <v>109</v>
      </c>
      <c r="B8" s="42">
        <v>10063</v>
      </c>
      <c r="C8" s="42">
        <v>10480</v>
      </c>
      <c r="D8" s="42">
        <f t="shared" si="0"/>
        <v>104.143893471132</v>
      </c>
    </row>
    <row r="9" ht="19.9" customHeight="1" spans="1:4">
      <c r="A9" s="74" t="s">
        <v>110</v>
      </c>
      <c r="B9" s="42">
        <v>62704</v>
      </c>
      <c r="C9" s="42">
        <v>56686</v>
      </c>
      <c r="D9" s="42">
        <f t="shared" si="0"/>
        <v>90.4025261546313</v>
      </c>
    </row>
    <row r="10" ht="19.9" customHeight="1" spans="1:4">
      <c r="A10" s="74" t="s">
        <v>111</v>
      </c>
      <c r="B10" s="42">
        <v>1298</v>
      </c>
      <c r="C10" s="42">
        <v>488</v>
      </c>
      <c r="D10" s="42">
        <f t="shared" si="0"/>
        <v>37.5963020030817</v>
      </c>
    </row>
    <row r="11" ht="19.9" customHeight="1" spans="1:4">
      <c r="A11" s="74" t="s">
        <v>112</v>
      </c>
      <c r="B11" s="42">
        <v>3312</v>
      </c>
      <c r="C11" s="42">
        <v>2262</v>
      </c>
      <c r="D11" s="42">
        <f t="shared" si="0"/>
        <v>68.2971014492754</v>
      </c>
    </row>
    <row r="12" ht="19.9" customHeight="1" spans="1:4">
      <c r="A12" s="74" t="s">
        <v>113</v>
      </c>
      <c r="B12" s="42">
        <v>46889</v>
      </c>
      <c r="C12" s="42">
        <v>62462</v>
      </c>
      <c r="D12" s="42">
        <f t="shared" si="0"/>
        <v>133.212480539146</v>
      </c>
    </row>
    <row r="13" ht="19.9" customHeight="1" spans="1:4">
      <c r="A13" s="74" t="s">
        <v>114</v>
      </c>
      <c r="B13" s="42">
        <v>0</v>
      </c>
      <c r="C13" s="42">
        <v>0</v>
      </c>
      <c r="D13" s="42">
        <v>0</v>
      </c>
    </row>
    <row r="14" ht="19.9" customHeight="1" spans="1:4">
      <c r="A14" s="74" t="s">
        <v>115</v>
      </c>
      <c r="B14" s="42">
        <v>37989</v>
      </c>
      <c r="C14" s="42">
        <v>37025</v>
      </c>
      <c r="D14" s="42">
        <f t="shared" ref="D14:D21" si="1">C14/B14*100</f>
        <v>97.4624233330701</v>
      </c>
    </row>
    <row r="15" ht="19.9" customHeight="1" spans="1:4">
      <c r="A15" s="74" t="s">
        <v>116</v>
      </c>
      <c r="B15" s="42">
        <v>27131</v>
      </c>
      <c r="C15" s="42">
        <v>24714</v>
      </c>
      <c r="D15" s="42">
        <f t="shared" si="1"/>
        <v>91.0913714938631</v>
      </c>
    </row>
    <row r="16" ht="19.9" customHeight="1" spans="1:4">
      <c r="A16" s="74" t="s">
        <v>117</v>
      </c>
      <c r="B16" s="42">
        <v>12422</v>
      </c>
      <c r="C16" s="42">
        <v>9511</v>
      </c>
      <c r="D16" s="42">
        <f t="shared" si="1"/>
        <v>76.5657704073418</v>
      </c>
    </row>
    <row r="17" ht="19.9" customHeight="1" spans="1:4">
      <c r="A17" s="74" t="s">
        <v>118</v>
      </c>
      <c r="B17" s="42">
        <v>73108</v>
      </c>
      <c r="C17" s="42">
        <v>61886</v>
      </c>
      <c r="D17" s="42">
        <f t="shared" si="1"/>
        <v>84.6501066914702</v>
      </c>
    </row>
    <row r="18" ht="19.9" customHeight="1" spans="1:4">
      <c r="A18" s="74" t="s">
        <v>119</v>
      </c>
      <c r="B18" s="42">
        <v>17342</v>
      </c>
      <c r="C18" s="42">
        <v>17311</v>
      </c>
      <c r="D18" s="42">
        <f t="shared" si="1"/>
        <v>99.8212432245416</v>
      </c>
    </row>
    <row r="19" ht="19.9" customHeight="1" spans="1:4">
      <c r="A19" s="74" t="s">
        <v>120</v>
      </c>
      <c r="B19" s="42">
        <v>8553</v>
      </c>
      <c r="C19" s="42">
        <v>50</v>
      </c>
      <c r="D19" s="42">
        <f t="shared" si="1"/>
        <v>0.58459020226821</v>
      </c>
    </row>
    <row r="20" ht="19.9" customHeight="1" spans="1:4">
      <c r="A20" s="74" t="s">
        <v>121</v>
      </c>
      <c r="B20" s="42">
        <v>639</v>
      </c>
      <c r="C20" s="42">
        <v>106</v>
      </c>
      <c r="D20" s="42">
        <f t="shared" si="1"/>
        <v>16.5884194053208</v>
      </c>
    </row>
    <row r="21" ht="19.9" customHeight="1" spans="1:4">
      <c r="A21" s="74" t="s">
        <v>122</v>
      </c>
      <c r="B21" s="42">
        <v>50</v>
      </c>
      <c r="C21" s="42">
        <v>438</v>
      </c>
      <c r="D21" s="42">
        <f t="shared" si="1"/>
        <v>876</v>
      </c>
    </row>
    <row r="22" ht="19.9" customHeight="1" spans="1:4">
      <c r="A22" s="74" t="s">
        <v>123</v>
      </c>
      <c r="B22" s="42">
        <v>0</v>
      </c>
      <c r="C22" s="42">
        <v>0</v>
      </c>
      <c r="D22" s="42">
        <v>0</v>
      </c>
    </row>
    <row r="23" ht="19.9" customHeight="1" spans="1:4">
      <c r="A23" s="74" t="s">
        <v>124</v>
      </c>
      <c r="B23" s="42">
        <v>6866</v>
      </c>
      <c r="C23" s="42">
        <v>2297</v>
      </c>
      <c r="D23" s="42">
        <f t="shared" ref="D23:D25" si="2">C23/B23*100</f>
        <v>33.4547043402272</v>
      </c>
    </row>
    <row r="24" ht="19.9" customHeight="1" spans="1:4">
      <c r="A24" s="74" t="s">
        <v>125</v>
      </c>
      <c r="B24" s="42">
        <v>12998</v>
      </c>
      <c r="C24" s="42">
        <v>14125</v>
      </c>
      <c r="D24" s="42">
        <f t="shared" si="2"/>
        <v>108.670564702262</v>
      </c>
    </row>
    <row r="25" ht="19.9" customHeight="1" spans="1:4">
      <c r="A25" s="74" t="s">
        <v>126</v>
      </c>
      <c r="B25" s="42">
        <v>119</v>
      </c>
      <c r="C25" s="42">
        <v>125</v>
      </c>
      <c r="D25" s="42">
        <f t="shared" si="2"/>
        <v>105.042016806723</v>
      </c>
    </row>
    <row r="26" ht="19.9" customHeight="1" spans="1:4">
      <c r="A26" s="74" t="s">
        <v>127</v>
      </c>
      <c r="B26" s="42">
        <v>0</v>
      </c>
      <c r="C26" s="42">
        <v>0</v>
      </c>
      <c r="D26" s="42">
        <v>0</v>
      </c>
    </row>
    <row r="27" ht="19.9" customHeight="1" spans="1:4">
      <c r="A27" s="74" t="s">
        <v>128</v>
      </c>
      <c r="B27" s="42">
        <v>3498</v>
      </c>
      <c r="C27" s="42">
        <v>3498</v>
      </c>
      <c r="D27" s="42">
        <f t="shared" ref="D27:D30" si="3">C27/B27*100</f>
        <v>100</v>
      </c>
    </row>
    <row r="28" ht="19.9" customHeight="1" spans="1:4">
      <c r="A28" s="74" t="s">
        <v>129</v>
      </c>
      <c r="B28" s="42">
        <v>0</v>
      </c>
      <c r="C28" s="42">
        <v>3676</v>
      </c>
      <c r="D28" s="42">
        <v>0</v>
      </c>
    </row>
    <row r="29" ht="19.9" customHeight="1" spans="1:4">
      <c r="A29" s="74" t="s">
        <v>130</v>
      </c>
      <c r="B29" s="42">
        <v>4491</v>
      </c>
      <c r="C29" s="42">
        <v>7882</v>
      </c>
      <c r="D29" s="42">
        <f t="shared" si="3"/>
        <v>175.506568692941</v>
      </c>
    </row>
    <row r="30" ht="19.9" customHeight="1" spans="1:4">
      <c r="A30" s="74" t="s">
        <v>131</v>
      </c>
      <c r="B30" s="42">
        <v>6856</v>
      </c>
      <c r="C30" s="42">
        <v>6868</v>
      </c>
      <c r="D30" s="42">
        <f t="shared" si="3"/>
        <v>100.175029171529</v>
      </c>
    </row>
    <row r="31" ht="19.9" customHeight="1" spans="1:4">
      <c r="A31" s="74" t="s">
        <v>132</v>
      </c>
      <c r="B31" s="42">
        <v>0</v>
      </c>
      <c r="C31" s="42">
        <v>0</v>
      </c>
      <c r="D31" s="42">
        <v>0</v>
      </c>
    </row>
    <row r="32" ht="19.9" customHeight="1" spans="1:4">
      <c r="A32" s="74" t="s">
        <v>133</v>
      </c>
      <c r="B32" s="42">
        <v>0</v>
      </c>
      <c r="C32" s="42">
        <v>0</v>
      </c>
      <c r="D32" s="42">
        <v>0</v>
      </c>
    </row>
    <row r="33" s="54" customFormat="1" ht="19.9" customHeight="1" spans="1:4">
      <c r="A33" s="68" t="s">
        <v>134</v>
      </c>
      <c r="B33" s="43">
        <v>368057</v>
      </c>
      <c r="C33" s="43">
        <v>348903</v>
      </c>
      <c r="D33" s="43">
        <f t="shared" ref="D33:D38" si="4">C33/B33*100</f>
        <v>94.7959147632024</v>
      </c>
    </row>
    <row r="34" s="54" customFormat="1" ht="19.9" customHeight="1" spans="1:4">
      <c r="A34" s="73" t="s">
        <v>135</v>
      </c>
      <c r="B34" s="43">
        <v>31792</v>
      </c>
      <c r="C34" s="43">
        <v>2605</v>
      </c>
      <c r="D34" s="43">
        <f t="shared" si="4"/>
        <v>8.19388525415199</v>
      </c>
    </row>
    <row r="35" s="54" customFormat="1" ht="19.9" customHeight="1" spans="1:4">
      <c r="A35" s="73" t="s">
        <v>136</v>
      </c>
      <c r="B35" s="43">
        <v>8536</v>
      </c>
      <c r="C35" s="43">
        <v>7609</v>
      </c>
      <c r="D35" s="43">
        <f t="shared" si="4"/>
        <v>89.1401124648547</v>
      </c>
    </row>
    <row r="36" ht="19.9" customHeight="1" spans="1:4">
      <c r="A36" s="74" t="s">
        <v>137</v>
      </c>
      <c r="B36" s="42">
        <v>7388</v>
      </c>
      <c r="C36" s="42">
        <v>7609</v>
      </c>
      <c r="D36" s="42">
        <f t="shared" si="4"/>
        <v>102.991337303736</v>
      </c>
    </row>
    <row r="37" ht="19.9" customHeight="1" spans="1:4">
      <c r="A37" s="74" t="s">
        <v>138</v>
      </c>
      <c r="B37" s="42">
        <v>884</v>
      </c>
      <c r="C37" s="42">
        <v>0</v>
      </c>
      <c r="D37" s="42">
        <f t="shared" si="4"/>
        <v>0</v>
      </c>
    </row>
    <row r="38" ht="19.9" customHeight="1" spans="1:4">
      <c r="A38" s="74" t="s">
        <v>139</v>
      </c>
      <c r="B38" s="42">
        <v>212</v>
      </c>
      <c r="C38" s="42">
        <v>0</v>
      </c>
      <c r="D38" s="42">
        <f t="shared" si="4"/>
        <v>0</v>
      </c>
    </row>
    <row r="39" ht="19.9" customHeight="1" spans="1:4">
      <c r="A39" s="74" t="s">
        <v>140</v>
      </c>
      <c r="B39" s="42">
        <v>0</v>
      </c>
      <c r="C39" s="42">
        <v>0</v>
      </c>
      <c r="D39" s="42">
        <v>0</v>
      </c>
    </row>
    <row r="40" ht="19.9" customHeight="1" spans="1:4">
      <c r="A40" s="74" t="s">
        <v>141</v>
      </c>
      <c r="B40" s="42">
        <v>0</v>
      </c>
      <c r="C40" s="42">
        <v>0</v>
      </c>
      <c r="D40" s="42">
        <v>0</v>
      </c>
    </row>
    <row r="41" ht="19.9" customHeight="1" spans="1:4">
      <c r="A41" s="74" t="s">
        <v>142</v>
      </c>
      <c r="B41" s="42">
        <v>52</v>
      </c>
      <c r="C41" s="42">
        <v>0</v>
      </c>
      <c r="D41" s="42">
        <f>C41/B41*100</f>
        <v>0</v>
      </c>
    </row>
    <row r="42" s="54" customFormat="1" ht="19.9" customHeight="1" spans="1:4">
      <c r="A42" s="68" t="s">
        <v>143</v>
      </c>
      <c r="B42" s="43">
        <f>B33+B34+B35</f>
        <v>408385</v>
      </c>
      <c r="C42" s="43">
        <v>359117</v>
      </c>
      <c r="D42" s="43">
        <f>C42/B42*100</f>
        <v>87.9358938256792</v>
      </c>
    </row>
    <row r="43" ht="19.9" customHeight="1" spans="1:4">
      <c r="A43" s="74" t="s">
        <v>140</v>
      </c>
      <c r="B43" s="85"/>
      <c r="C43" s="86"/>
      <c r="D43" s="85"/>
    </row>
    <row r="44" ht="19.9" customHeight="1" spans="1:4">
      <c r="A44" s="74" t="s">
        <v>141</v>
      </c>
      <c r="B44" s="85"/>
      <c r="C44" s="86"/>
      <c r="D44" s="85"/>
    </row>
    <row r="45" ht="19.9" customHeight="1" spans="1:4">
      <c r="A45" s="74" t="s">
        <v>142</v>
      </c>
      <c r="B45" s="85"/>
      <c r="C45" s="86"/>
      <c r="D45" s="85"/>
    </row>
    <row r="46" ht="19.9" customHeight="1" spans="1:4">
      <c r="A46" s="68" t="s">
        <v>143</v>
      </c>
      <c r="B46" s="85"/>
      <c r="C46" s="87">
        <v>359117</v>
      </c>
      <c r="D46" s="85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9"/>
  <sheetViews>
    <sheetView workbookViewId="0">
      <selection activeCell="D496" sqref="D496:D497"/>
    </sheetView>
  </sheetViews>
  <sheetFormatPr defaultColWidth="10" defaultRowHeight="13.5" outlineLevelCol="6"/>
  <cols>
    <col min="1" max="1" width="48.75" customWidth="1"/>
    <col min="2" max="2" width="15.625" style="66" customWidth="1"/>
    <col min="3" max="3" width="23.125" style="51" customWidth="1"/>
    <col min="4" max="4" width="15.375" style="51" customWidth="1"/>
  </cols>
  <sheetData>
    <row r="1" ht="14.25" customHeight="1" spans="1:1">
      <c r="A1" s="31" t="s">
        <v>12</v>
      </c>
    </row>
    <row r="2" ht="34.15" customHeight="1" spans="1:4">
      <c r="A2" s="63" t="s">
        <v>13</v>
      </c>
      <c r="B2" s="48"/>
      <c r="C2" s="35"/>
      <c r="D2" s="35"/>
    </row>
    <row r="3" ht="17.25" customHeight="1" spans="1:4">
      <c r="A3" s="33"/>
      <c r="B3" s="56"/>
      <c r="C3" s="35" t="s">
        <v>58</v>
      </c>
      <c r="D3" s="35"/>
    </row>
    <row r="4" ht="34.15" customHeight="1" spans="1:4">
      <c r="A4" s="68" t="s">
        <v>105</v>
      </c>
      <c r="B4" s="43" t="s">
        <v>60</v>
      </c>
      <c r="C4" s="36" t="s">
        <v>61</v>
      </c>
      <c r="D4" s="36" t="s">
        <v>62</v>
      </c>
    </row>
    <row r="5" s="54" customFormat="1" ht="19.9" customHeight="1" spans="1:4">
      <c r="A5" s="68" t="s">
        <v>144</v>
      </c>
      <c r="B5" s="43">
        <v>368057</v>
      </c>
      <c r="C5" s="39">
        <v>348903</v>
      </c>
      <c r="D5" s="57">
        <f>C5/B5*100</f>
        <v>94.7959147632024</v>
      </c>
    </row>
    <row r="6" s="54" customFormat="1" ht="19.9" customHeight="1" spans="1:4">
      <c r="A6" s="73" t="s">
        <v>145</v>
      </c>
      <c r="B6" s="43">
        <v>31586</v>
      </c>
      <c r="C6" s="39">
        <v>26884</v>
      </c>
      <c r="D6" s="57">
        <f t="shared" ref="D6:D69" si="0">C6/B6*100</f>
        <v>85.1136579497246</v>
      </c>
    </row>
    <row r="7" ht="19.9" customHeight="1" spans="1:4">
      <c r="A7" s="73" t="s">
        <v>146</v>
      </c>
      <c r="B7" s="43">
        <v>616</v>
      </c>
      <c r="C7" s="39">
        <v>965.0197</v>
      </c>
      <c r="D7" s="81">
        <f t="shared" si="0"/>
        <v>156.659042207792</v>
      </c>
    </row>
    <row r="8" ht="19.9" customHeight="1" spans="1:4">
      <c r="A8" s="74" t="s">
        <v>147</v>
      </c>
      <c r="B8" s="42">
        <v>557</v>
      </c>
      <c r="C8" s="41">
        <v>662.0197</v>
      </c>
      <c r="D8" s="81">
        <f t="shared" si="0"/>
        <v>118.854524236984</v>
      </c>
    </row>
    <row r="9" ht="19.9" customHeight="1" spans="1:4">
      <c r="A9" s="74" t="s">
        <v>148</v>
      </c>
      <c r="B9" s="42">
        <v>30</v>
      </c>
      <c r="C9" s="41">
        <v>240</v>
      </c>
      <c r="D9" s="81">
        <f t="shared" si="0"/>
        <v>800</v>
      </c>
    </row>
    <row r="10" ht="19.9" customHeight="1" spans="1:4">
      <c r="A10" s="74" t="s">
        <v>149</v>
      </c>
      <c r="B10" s="42">
        <v>24</v>
      </c>
      <c r="C10" s="41">
        <v>37</v>
      </c>
      <c r="D10" s="81">
        <f t="shared" si="0"/>
        <v>154.166666666667</v>
      </c>
    </row>
    <row r="11" ht="19.9" customHeight="1" spans="1:4">
      <c r="A11" s="74" t="s">
        <v>150</v>
      </c>
      <c r="B11" s="42">
        <v>0</v>
      </c>
      <c r="C11" s="41">
        <v>26</v>
      </c>
      <c r="D11" s="81">
        <v>0</v>
      </c>
    </row>
    <row r="12" ht="19.9" customHeight="1" spans="1:4">
      <c r="A12" s="74" t="s">
        <v>151</v>
      </c>
      <c r="B12" s="42">
        <v>5</v>
      </c>
      <c r="C12" s="41">
        <v>0</v>
      </c>
      <c r="D12" s="81">
        <f t="shared" si="0"/>
        <v>0</v>
      </c>
    </row>
    <row r="13" s="54" customFormat="1" ht="19.9" customHeight="1" spans="1:4">
      <c r="A13" s="73" t="s">
        <v>152</v>
      </c>
      <c r="B13" s="43">
        <v>524</v>
      </c>
      <c r="C13" s="39">
        <v>575.7375</v>
      </c>
      <c r="D13" s="57">
        <f t="shared" si="0"/>
        <v>109.87356870229</v>
      </c>
    </row>
    <row r="14" ht="19.9" customHeight="1" spans="1:4">
      <c r="A14" s="74" t="s">
        <v>147</v>
      </c>
      <c r="B14" s="42">
        <v>448</v>
      </c>
      <c r="C14" s="41">
        <v>430.7375</v>
      </c>
      <c r="D14" s="81">
        <f t="shared" si="0"/>
        <v>96.1467633928572</v>
      </c>
    </row>
    <row r="15" ht="19.9" customHeight="1" spans="1:4">
      <c r="A15" s="74" t="s">
        <v>148</v>
      </c>
      <c r="B15" s="42">
        <v>46</v>
      </c>
      <c r="C15" s="41">
        <v>110</v>
      </c>
      <c r="D15" s="81">
        <f t="shared" si="0"/>
        <v>239.130434782609</v>
      </c>
    </row>
    <row r="16" ht="19.9" customHeight="1" spans="1:4">
      <c r="A16" s="74" t="s">
        <v>153</v>
      </c>
      <c r="B16" s="42">
        <v>30</v>
      </c>
      <c r="C16" s="41">
        <v>35</v>
      </c>
      <c r="D16" s="81">
        <f t="shared" si="0"/>
        <v>116.666666666667</v>
      </c>
    </row>
    <row r="17" s="54" customFormat="1" ht="19.9" customHeight="1" spans="1:4">
      <c r="A17" s="73" t="s">
        <v>154</v>
      </c>
      <c r="B17" s="43">
        <v>14681</v>
      </c>
      <c r="C17" s="39">
        <v>12243.18</v>
      </c>
      <c r="D17" s="57">
        <f t="shared" si="0"/>
        <v>83.3947278795722</v>
      </c>
    </row>
    <row r="18" ht="19.9" customHeight="1" spans="1:4">
      <c r="A18" s="74" t="s">
        <v>147</v>
      </c>
      <c r="B18" s="42">
        <v>10199</v>
      </c>
      <c r="C18" s="41">
        <v>9816.4735</v>
      </c>
      <c r="D18" s="81">
        <f t="shared" si="0"/>
        <v>96.2493724874988</v>
      </c>
    </row>
    <row r="19" ht="19.9" customHeight="1" spans="1:4">
      <c r="A19" s="74" t="s">
        <v>148</v>
      </c>
      <c r="B19" s="42">
        <v>291</v>
      </c>
      <c r="C19" s="41">
        <v>1490.18</v>
      </c>
      <c r="D19" s="81">
        <f t="shared" si="0"/>
        <v>512.089347079038</v>
      </c>
    </row>
    <row r="20" ht="19.9" customHeight="1" spans="1:4">
      <c r="A20" s="74" t="s">
        <v>155</v>
      </c>
      <c r="B20" s="42">
        <v>653</v>
      </c>
      <c r="C20" s="41">
        <v>0</v>
      </c>
      <c r="D20" s="81">
        <f t="shared" si="0"/>
        <v>0</v>
      </c>
    </row>
    <row r="21" ht="19.9" customHeight="1" spans="1:4">
      <c r="A21" s="74" t="s">
        <v>156</v>
      </c>
      <c r="B21" s="42">
        <v>367</v>
      </c>
      <c r="C21" s="41">
        <v>290.5298</v>
      </c>
      <c r="D21" s="81">
        <f t="shared" si="0"/>
        <v>79.1634332425068</v>
      </c>
    </row>
    <row r="22" ht="19.9" customHeight="1" spans="1:4">
      <c r="A22" s="74" t="s">
        <v>157</v>
      </c>
      <c r="B22" s="42">
        <v>3171</v>
      </c>
      <c r="C22" s="41">
        <v>646</v>
      </c>
      <c r="D22" s="81">
        <f t="shared" si="0"/>
        <v>20.3721223588773</v>
      </c>
    </row>
    <row r="23" ht="19.9" customHeight="1" spans="1:4">
      <c r="A23" s="73" t="s">
        <v>158</v>
      </c>
      <c r="B23" s="43">
        <v>2062</v>
      </c>
      <c r="C23" s="39">
        <v>774.2266</v>
      </c>
      <c r="D23" s="57">
        <f t="shared" si="0"/>
        <v>37.5473617846751</v>
      </c>
    </row>
    <row r="24" ht="19.9" customHeight="1" spans="1:4">
      <c r="A24" s="74" t="s">
        <v>147</v>
      </c>
      <c r="B24" s="42">
        <v>610</v>
      </c>
      <c r="C24" s="41">
        <v>574.2266</v>
      </c>
      <c r="D24" s="81">
        <f t="shared" si="0"/>
        <v>94.1355081967213</v>
      </c>
    </row>
    <row r="25" ht="19.9" customHeight="1" spans="1:4">
      <c r="A25" s="74" t="s">
        <v>159</v>
      </c>
      <c r="B25" s="42">
        <v>1452</v>
      </c>
      <c r="C25" s="41">
        <v>200</v>
      </c>
      <c r="D25" s="81">
        <f t="shared" si="0"/>
        <v>13.7741046831956</v>
      </c>
    </row>
    <row r="26" ht="19.9" customHeight="1" spans="1:4">
      <c r="A26" s="73" t="s">
        <v>160</v>
      </c>
      <c r="B26" s="43">
        <v>541</v>
      </c>
      <c r="C26" s="39">
        <v>404.8573</v>
      </c>
      <c r="D26" s="57">
        <f t="shared" si="0"/>
        <v>74.8349907578558</v>
      </c>
    </row>
    <row r="27" ht="19.9" customHeight="1" spans="1:4">
      <c r="A27" s="74" t="s">
        <v>147</v>
      </c>
      <c r="B27" s="42">
        <v>392</v>
      </c>
      <c r="C27" s="41">
        <v>313.8573</v>
      </c>
      <c r="D27" s="81">
        <f t="shared" si="0"/>
        <v>80.065637755102</v>
      </c>
    </row>
    <row r="28" ht="19.9" customHeight="1" spans="1:4">
      <c r="A28" s="74" t="s">
        <v>148</v>
      </c>
      <c r="B28" s="42">
        <v>112</v>
      </c>
      <c r="C28" s="41">
        <v>0</v>
      </c>
      <c r="D28" s="81">
        <f t="shared" si="0"/>
        <v>0</v>
      </c>
    </row>
    <row r="29" ht="19.9" customHeight="1" spans="1:4">
      <c r="A29" s="74" t="s">
        <v>161</v>
      </c>
      <c r="B29" s="42">
        <v>0</v>
      </c>
      <c r="C29" s="41">
        <v>91</v>
      </c>
      <c r="D29" s="81">
        <v>0</v>
      </c>
    </row>
    <row r="30" ht="19.9" customHeight="1" spans="1:4">
      <c r="A30" s="74" t="s">
        <v>162</v>
      </c>
      <c r="B30" s="42">
        <v>32</v>
      </c>
      <c r="C30" s="41">
        <v>0</v>
      </c>
      <c r="D30" s="81">
        <f t="shared" si="0"/>
        <v>0</v>
      </c>
    </row>
    <row r="31" ht="19.9" customHeight="1" spans="1:4">
      <c r="A31" s="74" t="s">
        <v>163</v>
      </c>
      <c r="B31" s="42">
        <v>5</v>
      </c>
      <c r="C31" s="41">
        <v>0</v>
      </c>
      <c r="D31" s="81">
        <f t="shared" si="0"/>
        <v>0</v>
      </c>
    </row>
    <row r="32" ht="19.9" customHeight="1" spans="1:4">
      <c r="A32" s="73" t="s">
        <v>164</v>
      </c>
      <c r="B32" s="43">
        <v>1980</v>
      </c>
      <c r="C32" s="39">
        <v>2386.7972</v>
      </c>
      <c r="D32" s="57">
        <f t="shared" si="0"/>
        <v>120.545313131313</v>
      </c>
    </row>
    <row r="33" ht="19.9" customHeight="1" spans="1:4">
      <c r="A33" s="74" t="s">
        <v>147</v>
      </c>
      <c r="B33" s="42">
        <v>1664</v>
      </c>
      <c r="C33" s="41">
        <v>1343.7972</v>
      </c>
      <c r="D33" s="81">
        <f t="shared" si="0"/>
        <v>80.7570432692308</v>
      </c>
    </row>
    <row r="34" ht="19.9" customHeight="1" spans="1:4">
      <c r="A34" s="74" t="s">
        <v>148</v>
      </c>
      <c r="B34" s="42">
        <v>40</v>
      </c>
      <c r="C34" s="41">
        <v>143</v>
      </c>
      <c r="D34" s="81">
        <f t="shared" si="0"/>
        <v>357.5</v>
      </c>
    </row>
    <row r="35" ht="19.9" customHeight="1" spans="1:4">
      <c r="A35" s="74" t="s">
        <v>165</v>
      </c>
      <c r="B35" s="42">
        <v>58</v>
      </c>
      <c r="C35" s="41">
        <v>0</v>
      </c>
      <c r="D35" s="81">
        <f t="shared" si="0"/>
        <v>0</v>
      </c>
    </row>
    <row r="36" ht="19.9" customHeight="1" spans="1:4">
      <c r="A36" s="74" t="s">
        <v>166</v>
      </c>
      <c r="B36" s="42">
        <v>95</v>
      </c>
      <c r="C36" s="41">
        <v>0</v>
      </c>
      <c r="D36" s="81">
        <f t="shared" si="0"/>
        <v>0</v>
      </c>
    </row>
    <row r="37" ht="19.9" customHeight="1" spans="1:4">
      <c r="A37" s="74" t="s">
        <v>167</v>
      </c>
      <c r="B37" s="42">
        <v>123</v>
      </c>
      <c r="C37" s="41">
        <v>900</v>
      </c>
      <c r="D37" s="81">
        <f t="shared" si="0"/>
        <v>731.707317073171</v>
      </c>
    </row>
    <row r="38" ht="19.9" customHeight="1" spans="1:4">
      <c r="A38" s="73" t="s">
        <v>168</v>
      </c>
      <c r="B38" s="43">
        <v>1716</v>
      </c>
      <c r="C38" s="39">
        <v>1200</v>
      </c>
      <c r="D38" s="57">
        <f t="shared" si="0"/>
        <v>69.9300699300699</v>
      </c>
    </row>
    <row r="39" s="29" customFormat="1" ht="19.9" customHeight="1" spans="1:4">
      <c r="A39" s="74" t="s">
        <v>147</v>
      </c>
      <c r="B39" s="42">
        <v>216</v>
      </c>
      <c r="C39" s="41">
        <v>0</v>
      </c>
      <c r="D39" s="81">
        <f t="shared" si="0"/>
        <v>0</v>
      </c>
    </row>
    <row r="40" s="29" customFormat="1" ht="19.9" customHeight="1" spans="1:4">
      <c r="A40" s="74" t="s">
        <v>148</v>
      </c>
      <c r="B40" s="42">
        <v>440</v>
      </c>
      <c r="C40" s="41">
        <v>0</v>
      </c>
      <c r="D40" s="81">
        <f t="shared" si="0"/>
        <v>0</v>
      </c>
    </row>
    <row r="41" ht="19.9" customHeight="1" spans="1:4">
      <c r="A41" s="74" t="s">
        <v>169</v>
      </c>
      <c r="B41" s="42">
        <v>1060</v>
      </c>
      <c r="C41" s="41">
        <v>1200</v>
      </c>
      <c r="D41" s="81">
        <f t="shared" si="0"/>
        <v>113.207547169811</v>
      </c>
    </row>
    <row r="42" ht="19.9" customHeight="1" spans="1:4">
      <c r="A42" s="73" t="s">
        <v>170</v>
      </c>
      <c r="B42" s="43">
        <v>444</v>
      </c>
      <c r="C42" s="39">
        <v>377.1176</v>
      </c>
      <c r="D42" s="57">
        <f t="shared" si="0"/>
        <v>84.9363963963964</v>
      </c>
    </row>
    <row r="43" ht="19.9" customHeight="1" spans="1:4">
      <c r="A43" s="74" t="s">
        <v>147</v>
      </c>
      <c r="B43" s="42">
        <v>325</v>
      </c>
      <c r="C43" s="41">
        <v>327.1176</v>
      </c>
      <c r="D43" s="81">
        <f t="shared" si="0"/>
        <v>100.651569230769</v>
      </c>
    </row>
    <row r="44" ht="19.9" customHeight="1" spans="1:4">
      <c r="A44" s="74" t="s">
        <v>148</v>
      </c>
      <c r="B44" s="42">
        <v>44</v>
      </c>
      <c r="C44" s="41">
        <v>0</v>
      </c>
      <c r="D44" s="81">
        <f t="shared" si="0"/>
        <v>0</v>
      </c>
    </row>
    <row r="45" ht="19.9" customHeight="1" spans="1:4">
      <c r="A45" s="74" t="s">
        <v>171</v>
      </c>
      <c r="B45" s="42">
        <v>75</v>
      </c>
      <c r="C45" s="41">
        <v>50</v>
      </c>
      <c r="D45" s="81">
        <f t="shared" si="0"/>
        <v>66.6666666666667</v>
      </c>
    </row>
    <row r="46" ht="19.9" customHeight="1" spans="1:4">
      <c r="A46" s="73" t="s">
        <v>172</v>
      </c>
      <c r="B46" s="43">
        <v>1361</v>
      </c>
      <c r="C46" s="39">
        <v>1332.8143</v>
      </c>
      <c r="D46" s="57">
        <f t="shared" si="0"/>
        <v>97.9290448199853</v>
      </c>
    </row>
    <row r="47" ht="19.9" customHeight="1" spans="1:4">
      <c r="A47" s="74" t="s">
        <v>147</v>
      </c>
      <c r="B47" s="42">
        <v>904</v>
      </c>
      <c r="C47" s="41">
        <v>932.8143</v>
      </c>
      <c r="D47" s="81">
        <f t="shared" si="0"/>
        <v>103.187422566372</v>
      </c>
    </row>
    <row r="48" ht="19.9" customHeight="1" spans="1:4">
      <c r="A48" s="74" t="s">
        <v>148</v>
      </c>
      <c r="B48" s="42">
        <v>279</v>
      </c>
      <c r="C48" s="41">
        <v>300</v>
      </c>
      <c r="D48" s="81">
        <f t="shared" si="0"/>
        <v>107.52688172043</v>
      </c>
    </row>
    <row r="49" ht="19.9" customHeight="1" spans="1:4">
      <c r="A49" s="74" t="s">
        <v>173</v>
      </c>
      <c r="B49" s="42">
        <v>40</v>
      </c>
      <c r="C49" s="41">
        <v>0</v>
      </c>
      <c r="D49" s="81">
        <f t="shared" si="0"/>
        <v>0</v>
      </c>
    </row>
    <row r="50" ht="19.9" customHeight="1" spans="1:4">
      <c r="A50" s="74" t="s">
        <v>174</v>
      </c>
      <c r="B50" s="42">
        <v>138</v>
      </c>
      <c r="C50" s="41">
        <v>100</v>
      </c>
      <c r="D50" s="81">
        <f t="shared" si="0"/>
        <v>72.463768115942</v>
      </c>
    </row>
    <row r="51" ht="19.9" customHeight="1" spans="1:4">
      <c r="A51" s="73" t="s">
        <v>175</v>
      </c>
      <c r="B51" s="43">
        <v>318</v>
      </c>
      <c r="C51" s="39">
        <v>381.9672</v>
      </c>
      <c r="D51" s="57">
        <f t="shared" si="0"/>
        <v>120.115471698113</v>
      </c>
    </row>
    <row r="52" ht="19.9" customHeight="1" spans="1:4">
      <c r="A52" s="74" t="s">
        <v>147</v>
      </c>
      <c r="B52" s="42">
        <v>171</v>
      </c>
      <c r="C52" s="41">
        <v>170.7499</v>
      </c>
      <c r="D52" s="81">
        <f t="shared" si="0"/>
        <v>99.8537426900585</v>
      </c>
    </row>
    <row r="53" ht="19.9" customHeight="1" spans="1:4">
      <c r="A53" s="74" t="s">
        <v>176</v>
      </c>
      <c r="B53" s="42">
        <v>87</v>
      </c>
      <c r="C53" s="41">
        <v>200</v>
      </c>
      <c r="D53" s="81">
        <f t="shared" si="0"/>
        <v>229.885057471264</v>
      </c>
    </row>
    <row r="54" ht="19.9" customHeight="1" spans="1:4">
      <c r="A54" s="74" t="s">
        <v>177</v>
      </c>
      <c r="B54" s="42">
        <v>60</v>
      </c>
      <c r="C54" s="41">
        <v>11.2173</v>
      </c>
      <c r="D54" s="81">
        <f t="shared" si="0"/>
        <v>18.6955</v>
      </c>
    </row>
    <row r="55" s="54" customFormat="1" ht="19.9" customHeight="1" spans="1:4">
      <c r="A55" s="73" t="s">
        <v>178</v>
      </c>
      <c r="B55" s="43">
        <v>10</v>
      </c>
      <c r="C55" s="39">
        <v>0</v>
      </c>
      <c r="D55" s="57">
        <f t="shared" si="0"/>
        <v>0</v>
      </c>
    </row>
    <row r="56" ht="19.9" customHeight="1" spans="1:4">
      <c r="A56" s="74" t="s">
        <v>179</v>
      </c>
      <c r="B56" s="42">
        <v>10</v>
      </c>
      <c r="C56" s="41">
        <v>0</v>
      </c>
      <c r="D56" s="81">
        <f t="shared" si="0"/>
        <v>0</v>
      </c>
    </row>
    <row r="57" s="54" customFormat="1" ht="19.9" customHeight="1" spans="1:4">
      <c r="A57" s="73" t="s">
        <v>180</v>
      </c>
      <c r="B57" s="43">
        <v>35</v>
      </c>
      <c r="C57" s="39">
        <v>0</v>
      </c>
      <c r="D57" s="57">
        <f t="shared" si="0"/>
        <v>0</v>
      </c>
    </row>
    <row r="58" ht="19.9" customHeight="1" spans="1:4">
      <c r="A58" s="74" t="s">
        <v>181</v>
      </c>
      <c r="B58" s="42">
        <v>35</v>
      </c>
      <c r="C58" s="41">
        <v>0</v>
      </c>
      <c r="D58" s="81">
        <f t="shared" si="0"/>
        <v>0</v>
      </c>
    </row>
    <row r="59" ht="19.9" customHeight="1" spans="1:4">
      <c r="A59" s="73" t="s">
        <v>182</v>
      </c>
      <c r="B59" s="43">
        <v>143</v>
      </c>
      <c r="C59" s="39">
        <v>143.9107</v>
      </c>
      <c r="D59" s="57">
        <f t="shared" si="0"/>
        <v>100.636853146853</v>
      </c>
    </row>
    <row r="60" ht="19.9" customHeight="1" spans="1:4">
      <c r="A60" s="74" t="s">
        <v>147</v>
      </c>
      <c r="B60" s="42">
        <v>112</v>
      </c>
      <c r="C60" s="41">
        <v>112.5507</v>
      </c>
      <c r="D60" s="81">
        <f t="shared" si="0"/>
        <v>100.491696428571</v>
      </c>
    </row>
    <row r="61" ht="19.9" customHeight="1" spans="1:4">
      <c r="A61" s="74" t="s">
        <v>148</v>
      </c>
      <c r="B61" s="42">
        <v>31</v>
      </c>
      <c r="C61" s="41">
        <v>8.36</v>
      </c>
      <c r="D61" s="81">
        <f t="shared" si="0"/>
        <v>26.9677419354839</v>
      </c>
    </row>
    <row r="62" ht="19.9" customHeight="1" spans="1:4">
      <c r="A62" s="74" t="s">
        <v>183</v>
      </c>
      <c r="B62" s="42">
        <v>0</v>
      </c>
      <c r="C62" s="41">
        <v>23</v>
      </c>
      <c r="D62" s="81">
        <v>0</v>
      </c>
    </row>
    <row r="63" ht="19.9" customHeight="1" spans="1:4">
      <c r="A63" s="73" t="s">
        <v>184</v>
      </c>
      <c r="B63" s="43">
        <v>72</v>
      </c>
      <c r="C63" s="39">
        <v>56.142</v>
      </c>
      <c r="D63" s="57">
        <f t="shared" si="0"/>
        <v>77.975</v>
      </c>
    </row>
    <row r="64" ht="19.9" customHeight="1" spans="1:4">
      <c r="A64" s="74" t="s">
        <v>147</v>
      </c>
      <c r="B64" s="42">
        <v>57</v>
      </c>
      <c r="C64" s="41">
        <v>50.142</v>
      </c>
      <c r="D64" s="81">
        <f t="shared" si="0"/>
        <v>87.9684210526316</v>
      </c>
    </row>
    <row r="65" ht="19.9" customHeight="1" spans="1:4">
      <c r="A65" s="74" t="s">
        <v>148</v>
      </c>
      <c r="B65" s="42">
        <v>15</v>
      </c>
      <c r="C65" s="41">
        <v>6</v>
      </c>
      <c r="D65" s="81">
        <f t="shared" si="0"/>
        <v>40</v>
      </c>
    </row>
    <row r="66" ht="19.9" customHeight="1" spans="1:4">
      <c r="A66" s="73" t="s">
        <v>185</v>
      </c>
      <c r="B66" s="43">
        <v>387</v>
      </c>
      <c r="C66" s="39">
        <v>307.5998</v>
      </c>
      <c r="D66" s="57">
        <f t="shared" si="0"/>
        <v>79.4831524547804</v>
      </c>
    </row>
    <row r="67" ht="19.9" customHeight="1" spans="1:4">
      <c r="A67" s="74" t="s">
        <v>147</v>
      </c>
      <c r="B67" s="42">
        <v>291</v>
      </c>
      <c r="C67" s="41">
        <v>296.5998</v>
      </c>
      <c r="D67" s="81">
        <f t="shared" si="0"/>
        <v>101.924329896907</v>
      </c>
    </row>
    <row r="68" ht="19.9" customHeight="1" spans="1:4">
      <c r="A68" s="74" t="s">
        <v>148</v>
      </c>
      <c r="B68" s="42">
        <v>26</v>
      </c>
      <c r="C68" s="41">
        <v>11</v>
      </c>
      <c r="D68" s="81">
        <f t="shared" si="0"/>
        <v>42.3076923076923</v>
      </c>
    </row>
    <row r="69" ht="19.9" customHeight="1" spans="1:4">
      <c r="A69" s="74" t="s">
        <v>186</v>
      </c>
      <c r="B69" s="42">
        <v>50</v>
      </c>
      <c r="C69" s="41">
        <v>0</v>
      </c>
      <c r="D69" s="81">
        <f t="shared" si="0"/>
        <v>0</v>
      </c>
    </row>
    <row r="70" ht="19.9" customHeight="1" spans="1:4">
      <c r="A70" s="74" t="s">
        <v>187</v>
      </c>
      <c r="B70" s="42">
        <v>20</v>
      </c>
      <c r="C70" s="41">
        <v>0</v>
      </c>
      <c r="D70" s="81">
        <f t="shared" ref="D70:D133" si="1">C70/B70*100</f>
        <v>0</v>
      </c>
    </row>
    <row r="71" ht="19.9" customHeight="1" spans="1:4">
      <c r="A71" s="73" t="s">
        <v>188</v>
      </c>
      <c r="B71" s="43">
        <v>1647</v>
      </c>
      <c r="C71" s="39">
        <v>1732.7678</v>
      </c>
      <c r="D71" s="57">
        <f t="shared" si="1"/>
        <v>105.207516697025</v>
      </c>
    </row>
    <row r="72" ht="19.9" customHeight="1" spans="1:4">
      <c r="A72" s="74" t="s">
        <v>147</v>
      </c>
      <c r="B72" s="42">
        <v>1229</v>
      </c>
      <c r="C72" s="41">
        <v>1274.1664</v>
      </c>
      <c r="D72" s="81">
        <f t="shared" si="1"/>
        <v>103.675052888527</v>
      </c>
    </row>
    <row r="73" ht="19.9" customHeight="1" spans="1:4">
      <c r="A73" s="74" t="s">
        <v>148</v>
      </c>
      <c r="B73" s="42">
        <v>310</v>
      </c>
      <c r="C73" s="41">
        <v>330</v>
      </c>
      <c r="D73" s="81">
        <f t="shared" si="1"/>
        <v>106.451612903226</v>
      </c>
    </row>
    <row r="74" ht="19.9" customHeight="1" spans="1:4">
      <c r="A74" s="74" t="s">
        <v>155</v>
      </c>
      <c r="B74" s="42">
        <v>78</v>
      </c>
      <c r="C74" s="41">
        <v>68.6014</v>
      </c>
      <c r="D74" s="81">
        <f t="shared" si="1"/>
        <v>87.9505128205128</v>
      </c>
    </row>
    <row r="75" ht="19.9" customHeight="1" spans="1:4">
      <c r="A75" s="74" t="s">
        <v>189</v>
      </c>
      <c r="B75" s="42">
        <v>19</v>
      </c>
      <c r="C75" s="41">
        <v>0</v>
      </c>
      <c r="D75" s="81">
        <f t="shared" si="1"/>
        <v>0</v>
      </c>
    </row>
    <row r="76" ht="19.9" customHeight="1" spans="1:4">
      <c r="A76" s="74" t="s">
        <v>190</v>
      </c>
      <c r="B76" s="42">
        <v>11</v>
      </c>
      <c r="C76" s="41">
        <v>60</v>
      </c>
      <c r="D76" s="81">
        <f t="shared" si="1"/>
        <v>545.454545454545</v>
      </c>
    </row>
    <row r="77" ht="19.9" customHeight="1" spans="1:4">
      <c r="A77" s="73" t="s">
        <v>191</v>
      </c>
      <c r="B77" s="43">
        <v>856</v>
      </c>
      <c r="C77" s="39">
        <v>711.9346</v>
      </c>
      <c r="D77" s="57">
        <f t="shared" si="1"/>
        <v>83.1699299065421</v>
      </c>
    </row>
    <row r="78" ht="19.9" customHeight="1" spans="1:4">
      <c r="A78" s="74" t="s">
        <v>147</v>
      </c>
      <c r="B78" s="42">
        <v>419</v>
      </c>
      <c r="C78" s="41">
        <v>423.9346</v>
      </c>
      <c r="D78" s="81">
        <f t="shared" si="1"/>
        <v>101.177708830549</v>
      </c>
    </row>
    <row r="79" ht="19.9" customHeight="1" spans="1:4">
      <c r="A79" s="74" t="s">
        <v>148</v>
      </c>
      <c r="B79" s="42">
        <v>79</v>
      </c>
      <c r="C79" s="41">
        <v>0</v>
      </c>
      <c r="D79" s="81">
        <f t="shared" si="1"/>
        <v>0</v>
      </c>
    </row>
    <row r="80" ht="19.9" customHeight="1" spans="1:4">
      <c r="A80" s="74" t="s">
        <v>192</v>
      </c>
      <c r="B80" s="42">
        <v>26</v>
      </c>
      <c r="C80" s="41">
        <v>0</v>
      </c>
      <c r="D80" s="81">
        <f t="shared" si="1"/>
        <v>0</v>
      </c>
    </row>
    <row r="81" ht="19.9" customHeight="1" spans="1:4">
      <c r="A81" s="74" t="s">
        <v>193</v>
      </c>
      <c r="B81" s="42">
        <v>332</v>
      </c>
      <c r="C81" s="41">
        <v>288</v>
      </c>
      <c r="D81" s="81">
        <f t="shared" si="1"/>
        <v>86.7469879518072</v>
      </c>
    </row>
    <row r="82" ht="19.9" customHeight="1" spans="1:4">
      <c r="A82" s="73" t="s">
        <v>194</v>
      </c>
      <c r="B82" s="43">
        <v>515</v>
      </c>
      <c r="C82" s="39">
        <v>611.5234</v>
      </c>
      <c r="D82" s="57">
        <f t="shared" si="1"/>
        <v>118.74240776699</v>
      </c>
    </row>
    <row r="83" ht="19.9" customHeight="1" spans="1:4">
      <c r="A83" s="74" t="s">
        <v>147</v>
      </c>
      <c r="B83" s="42">
        <v>235</v>
      </c>
      <c r="C83" s="41">
        <v>380.8792</v>
      </c>
      <c r="D83" s="81">
        <f t="shared" si="1"/>
        <v>162.076255319149</v>
      </c>
    </row>
    <row r="84" ht="19.9" customHeight="1" spans="1:4">
      <c r="A84" s="74" t="s">
        <v>148</v>
      </c>
      <c r="B84" s="42">
        <v>49</v>
      </c>
      <c r="C84" s="41">
        <v>108</v>
      </c>
      <c r="D84" s="81">
        <f t="shared" si="1"/>
        <v>220.408163265306</v>
      </c>
    </row>
    <row r="85" ht="19.9" customHeight="1" spans="1:4">
      <c r="A85" s="74" t="s">
        <v>195</v>
      </c>
      <c r="B85" s="42">
        <v>231</v>
      </c>
      <c r="C85" s="41">
        <v>122.6442</v>
      </c>
      <c r="D85" s="81">
        <f t="shared" si="1"/>
        <v>53.0927272727273</v>
      </c>
    </row>
    <row r="86" ht="19.9" customHeight="1" spans="1:4">
      <c r="A86" s="73" t="s">
        <v>196</v>
      </c>
      <c r="B86" s="43">
        <v>473</v>
      </c>
      <c r="C86" s="39">
        <v>401.1089</v>
      </c>
      <c r="D86" s="57">
        <f t="shared" si="1"/>
        <v>84.8010359408034</v>
      </c>
    </row>
    <row r="87" ht="19.9" customHeight="1" spans="1:4">
      <c r="A87" s="74" t="s">
        <v>147</v>
      </c>
      <c r="B87" s="42">
        <v>351</v>
      </c>
      <c r="C87" s="41">
        <v>356.1089</v>
      </c>
      <c r="D87" s="81">
        <f t="shared" si="1"/>
        <v>101.455527065527</v>
      </c>
    </row>
    <row r="88" ht="19.9" customHeight="1" spans="1:4">
      <c r="A88" s="74" t="s">
        <v>148</v>
      </c>
      <c r="B88" s="42">
        <v>61</v>
      </c>
      <c r="C88" s="41">
        <v>40</v>
      </c>
      <c r="D88" s="81">
        <f t="shared" si="1"/>
        <v>65.5737704918033</v>
      </c>
    </row>
    <row r="89" ht="19.9" customHeight="1" spans="1:4">
      <c r="A89" s="74" t="s">
        <v>197</v>
      </c>
      <c r="B89" s="42">
        <v>6</v>
      </c>
      <c r="C89" s="41">
        <v>0</v>
      </c>
      <c r="D89" s="81">
        <f t="shared" si="1"/>
        <v>0</v>
      </c>
    </row>
    <row r="90" ht="19.9" customHeight="1" spans="1:4">
      <c r="A90" s="74" t="s">
        <v>198</v>
      </c>
      <c r="B90" s="42">
        <v>55</v>
      </c>
      <c r="C90" s="41">
        <v>5</v>
      </c>
      <c r="D90" s="81">
        <f t="shared" si="1"/>
        <v>9.09090909090909</v>
      </c>
    </row>
    <row r="91" ht="19.9" customHeight="1" spans="1:4">
      <c r="A91" s="73" t="s">
        <v>199</v>
      </c>
      <c r="B91" s="43">
        <v>21</v>
      </c>
      <c r="C91" s="39">
        <v>150</v>
      </c>
      <c r="D91" s="57">
        <f t="shared" si="1"/>
        <v>714.285714285714</v>
      </c>
    </row>
    <row r="92" ht="19.9" customHeight="1" spans="1:4">
      <c r="A92" s="74" t="s">
        <v>200</v>
      </c>
      <c r="B92" s="42">
        <v>21</v>
      </c>
      <c r="C92" s="41">
        <v>150</v>
      </c>
      <c r="D92" s="81">
        <f t="shared" si="1"/>
        <v>714.285714285714</v>
      </c>
    </row>
    <row r="93" ht="19.9" customHeight="1" spans="1:4">
      <c r="A93" s="73" t="s">
        <v>201</v>
      </c>
      <c r="B93" s="43">
        <v>0</v>
      </c>
      <c r="C93" s="39">
        <v>10</v>
      </c>
      <c r="D93" s="81">
        <v>0</v>
      </c>
    </row>
    <row r="94" ht="19.9" customHeight="1" spans="1:4">
      <c r="A94" s="74" t="s">
        <v>202</v>
      </c>
      <c r="B94" s="42">
        <v>0</v>
      </c>
      <c r="C94" s="41">
        <v>10</v>
      </c>
      <c r="D94" s="81">
        <v>0</v>
      </c>
    </row>
    <row r="95" ht="19.9" customHeight="1" spans="1:4">
      <c r="A95" s="73" t="s">
        <v>203</v>
      </c>
      <c r="B95" s="43">
        <v>1586</v>
      </c>
      <c r="C95" s="39">
        <v>1554.5455</v>
      </c>
      <c r="D95" s="57">
        <f t="shared" si="1"/>
        <v>98.0167402269861</v>
      </c>
    </row>
    <row r="96" ht="19.9" customHeight="1" spans="1:4">
      <c r="A96" s="74" t="s">
        <v>147</v>
      </c>
      <c r="B96" s="42">
        <v>1358</v>
      </c>
      <c r="C96" s="41">
        <v>1366.4602</v>
      </c>
      <c r="D96" s="81">
        <f t="shared" si="1"/>
        <v>100.622989690722</v>
      </c>
    </row>
    <row r="97" ht="19.9" customHeight="1" spans="1:4">
      <c r="A97" s="74" t="s">
        <v>148</v>
      </c>
      <c r="B97" s="42">
        <v>70</v>
      </c>
      <c r="C97" s="41"/>
      <c r="D97" s="81">
        <f t="shared" si="1"/>
        <v>0</v>
      </c>
    </row>
    <row r="98" ht="19.9" customHeight="1" spans="1:4">
      <c r="A98" s="74" t="s">
        <v>204</v>
      </c>
      <c r="B98" s="42">
        <v>11</v>
      </c>
      <c r="C98" s="41">
        <v>147.0853</v>
      </c>
      <c r="D98" s="81">
        <f t="shared" si="1"/>
        <v>1337.13909090909</v>
      </c>
    </row>
    <row r="99" ht="19.9" customHeight="1" spans="1:4">
      <c r="A99" s="74" t="s">
        <v>205</v>
      </c>
      <c r="B99" s="42">
        <v>7</v>
      </c>
      <c r="C99" s="41">
        <v>0</v>
      </c>
      <c r="D99" s="81">
        <f t="shared" si="1"/>
        <v>0</v>
      </c>
    </row>
    <row r="100" ht="19.9" customHeight="1" spans="1:4">
      <c r="A100" s="74" t="s">
        <v>206</v>
      </c>
      <c r="B100" s="42">
        <v>0</v>
      </c>
      <c r="C100" s="41">
        <v>10</v>
      </c>
      <c r="D100" s="81">
        <v>0</v>
      </c>
    </row>
    <row r="101" ht="19.9" customHeight="1" spans="1:4">
      <c r="A101" s="74" t="s">
        <v>207</v>
      </c>
      <c r="B101" s="42">
        <v>0</v>
      </c>
      <c r="C101" s="41">
        <v>10</v>
      </c>
      <c r="D101" s="81">
        <v>0</v>
      </c>
    </row>
    <row r="102" ht="19.9" customHeight="1" spans="1:4">
      <c r="A102" s="74" t="s">
        <v>208</v>
      </c>
      <c r="B102" s="42">
        <v>50</v>
      </c>
      <c r="C102" s="41">
        <v>10</v>
      </c>
      <c r="D102" s="81">
        <f t="shared" si="1"/>
        <v>20</v>
      </c>
    </row>
    <row r="103" ht="19.9" customHeight="1" spans="1:4">
      <c r="A103" s="74" t="s">
        <v>209</v>
      </c>
      <c r="B103" s="42">
        <v>90</v>
      </c>
      <c r="C103" s="41">
        <v>11</v>
      </c>
      <c r="D103" s="81">
        <f t="shared" si="1"/>
        <v>12.2222222222222</v>
      </c>
    </row>
    <row r="104" ht="19.9" customHeight="1" spans="1:4">
      <c r="A104" s="73" t="s">
        <v>210</v>
      </c>
      <c r="B104" s="43">
        <v>536</v>
      </c>
      <c r="C104" s="39">
        <v>552.2126</v>
      </c>
      <c r="D104" s="81">
        <f t="shared" si="1"/>
        <v>103.02473880597</v>
      </c>
    </row>
    <row r="105" ht="19.9" customHeight="1" spans="1:4">
      <c r="A105" s="74" t="s">
        <v>147</v>
      </c>
      <c r="B105" s="42">
        <v>258</v>
      </c>
      <c r="C105" s="41">
        <v>262.2126</v>
      </c>
      <c r="D105" s="81">
        <f t="shared" si="1"/>
        <v>101.632790697674</v>
      </c>
    </row>
    <row r="106" ht="19.9" customHeight="1" spans="1:4">
      <c r="A106" s="74" t="s">
        <v>148</v>
      </c>
      <c r="B106" s="42">
        <v>20</v>
      </c>
      <c r="C106" s="41">
        <v>0</v>
      </c>
      <c r="D106" s="81">
        <f t="shared" si="1"/>
        <v>0</v>
      </c>
    </row>
    <row r="107" ht="19.9" customHeight="1" spans="1:4">
      <c r="A107" s="74" t="s">
        <v>211</v>
      </c>
      <c r="B107" s="42">
        <v>69</v>
      </c>
      <c r="C107" s="41">
        <v>0</v>
      </c>
      <c r="D107" s="81">
        <f t="shared" si="1"/>
        <v>0</v>
      </c>
    </row>
    <row r="108" ht="19.9" customHeight="1" spans="1:4">
      <c r="A108" s="74" t="s">
        <v>212</v>
      </c>
      <c r="B108" s="42">
        <v>189</v>
      </c>
      <c r="C108" s="41">
        <v>290</v>
      </c>
      <c r="D108" s="81">
        <f t="shared" si="1"/>
        <v>153.439153439153</v>
      </c>
    </row>
    <row r="109" ht="19.9" customHeight="1" spans="1:4">
      <c r="A109" s="73" t="s">
        <v>213</v>
      </c>
      <c r="B109" s="43">
        <v>1062</v>
      </c>
      <c r="C109" s="39">
        <v>10</v>
      </c>
      <c r="D109" s="57">
        <f t="shared" si="1"/>
        <v>0.941619585687382</v>
      </c>
    </row>
    <row r="110" ht="19.9" customHeight="1" spans="1:4">
      <c r="A110" s="74" t="s">
        <v>214</v>
      </c>
      <c r="B110" s="42">
        <v>70</v>
      </c>
      <c r="C110" s="41">
        <v>10</v>
      </c>
      <c r="D110" s="81">
        <f t="shared" si="1"/>
        <v>14.2857142857143</v>
      </c>
    </row>
    <row r="111" ht="19.9" customHeight="1" spans="1:4">
      <c r="A111" s="74" t="s">
        <v>215</v>
      </c>
      <c r="B111" s="42">
        <v>992</v>
      </c>
      <c r="C111" s="41">
        <v>0</v>
      </c>
      <c r="D111" s="81">
        <f t="shared" si="1"/>
        <v>0</v>
      </c>
    </row>
    <row r="112" ht="19.9" customHeight="1" spans="1:4">
      <c r="A112" s="73" t="s">
        <v>216</v>
      </c>
      <c r="B112" s="43">
        <v>97</v>
      </c>
      <c r="C112" s="39">
        <v>129</v>
      </c>
      <c r="D112" s="57">
        <f t="shared" si="1"/>
        <v>132.989690721649</v>
      </c>
    </row>
    <row r="113" ht="19.9" customHeight="1" spans="1:4">
      <c r="A113" s="73" t="s">
        <v>217</v>
      </c>
      <c r="B113" s="43">
        <v>97</v>
      </c>
      <c r="C113" s="39">
        <v>129</v>
      </c>
      <c r="D113" s="57">
        <f t="shared" si="1"/>
        <v>132.989690721649</v>
      </c>
    </row>
    <row r="114" ht="19.9" customHeight="1" spans="1:4">
      <c r="A114" s="73" t="s">
        <v>218</v>
      </c>
      <c r="B114" s="43">
        <v>7</v>
      </c>
      <c r="C114" s="39">
        <v>0</v>
      </c>
      <c r="D114" s="57">
        <f t="shared" si="1"/>
        <v>0</v>
      </c>
    </row>
    <row r="115" ht="19.9" customHeight="1" spans="1:4">
      <c r="A115" s="74" t="s">
        <v>219</v>
      </c>
      <c r="B115" s="42">
        <v>90</v>
      </c>
      <c r="C115" s="41">
        <v>128.244</v>
      </c>
      <c r="D115" s="81">
        <f t="shared" si="1"/>
        <v>142.493333333333</v>
      </c>
    </row>
    <row r="116" ht="19.9" customHeight="1" spans="1:4">
      <c r="A116" s="74" t="s">
        <v>220</v>
      </c>
      <c r="B116" s="42">
        <v>0</v>
      </c>
      <c r="C116" s="41">
        <v>0.756</v>
      </c>
      <c r="D116" s="81">
        <v>0</v>
      </c>
    </row>
    <row r="117" ht="19.9" customHeight="1" spans="1:4">
      <c r="A117" s="73" t="s">
        <v>221</v>
      </c>
      <c r="B117" s="43">
        <v>10063</v>
      </c>
      <c r="C117" s="39">
        <v>10480</v>
      </c>
      <c r="D117" s="57">
        <f t="shared" si="1"/>
        <v>104.143893471132</v>
      </c>
    </row>
    <row r="118" ht="19.9" customHeight="1" spans="1:4">
      <c r="A118" s="73" t="s">
        <v>222</v>
      </c>
      <c r="B118" s="43">
        <v>23</v>
      </c>
      <c r="C118" s="39">
        <v>20</v>
      </c>
      <c r="D118" s="57">
        <f t="shared" si="1"/>
        <v>86.9565217391304</v>
      </c>
    </row>
    <row r="119" ht="19.9" customHeight="1" spans="1:4">
      <c r="A119" s="74" t="s">
        <v>223</v>
      </c>
      <c r="B119" s="42">
        <v>23</v>
      </c>
      <c r="C119" s="41">
        <v>20</v>
      </c>
      <c r="D119" s="81">
        <f t="shared" si="1"/>
        <v>86.9565217391304</v>
      </c>
    </row>
    <row r="120" ht="19.9" customHeight="1" spans="1:4">
      <c r="A120" s="73" t="s">
        <v>224</v>
      </c>
      <c r="B120" s="43">
        <v>8317</v>
      </c>
      <c r="C120" s="39">
        <v>7525.3284</v>
      </c>
      <c r="D120" s="57">
        <f t="shared" si="1"/>
        <v>90.4812841168691</v>
      </c>
    </row>
    <row r="121" ht="19.9" customHeight="1" spans="1:4">
      <c r="A121" s="74" t="s">
        <v>147</v>
      </c>
      <c r="B121" s="42">
        <v>6094</v>
      </c>
      <c r="C121" s="41">
        <v>5457.3284</v>
      </c>
      <c r="D121" s="81">
        <f t="shared" si="1"/>
        <v>89.552484410896</v>
      </c>
    </row>
    <row r="122" ht="19.9" customHeight="1" spans="1:4">
      <c r="A122" s="74" t="s">
        <v>148</v>
      </c>
      <c r="B122" s="42">
        <v>974</v>
      </c>
      <c r="C122" s="41">
        <v>340</v>
      </c>
      <c r="D122" s="81">
        <f t="shared" si="1"/>
        <v>34.9075975359343</v>
      </c>
    </row>
    <row r="123" ht="19.9" customHeight="1" spans="1:4">
      <c r="A123" s="74" t="s">
        <v>225</v>
      </c>
      <c r="B123" s="42">
        <v>631</v>
      </c>
      <c r="C123" s="41">
        <v>0</v>
      </c>
      <c r="D123" s="81">
        <f t="shared" si="1"/>
        <v>0</v>
      </c>
    </row>
    <row r="124" ht="19.9" customHeight="1" spans="1:4">
      <c r="A124" s="74" t="s">
        <v>226</v>
      </c>
      <c r="B124" s="42">
        <v>618</v>
      </c>
      <c r="C124" s="41">
        <v>1728</v>
      </c>
      <c r="D124" s="81">
        <f t="shared" si="1"/>
        <v>279.611650485437</v>
      </c>
    </row>
    <row r="125" ht="19.9" customHeight="1" spans="1:4">
      <c r="A125" s="73" t="s">
        <v>227</v>
      </c>
      <c r="B125" s="43">
        <v>126</v>
      </c>
      <c r="C125" s="39">
        <v>217</v>
      </c>
      <c r="D125" s="57">
        <f t="shared" si="1"/>
        <v>172.222222222222</v>
      </c>
    </row>
    <row r="126" ht="19.9" customHeight="1" spans="1:4">
      <c r="A126" s="74" t="s">
        <v>147</v>
      </c>
      <c r="B126" s="42">
        <v>0</v>
      </c>
      <c r="C126" s="41">
        <v>217</v>
      </c>
      <c r="D126" s="81">
        <v>0</v>
      </c>
    </row>
    <row r="127" ht="19.9" customHeight="1" spans="1:4">
      <c r="A127" s="74" t="s">
        <v>148</v>
      </c>
      <c r="B127" s="42">
        <v>121</v>
      </c>
      <c r="C127" s="41">
        <v>0</v>
      </c>
      <c r="D127" s="81">
        <f t="shared" si="1"/>
        <v>0</v>
      </c>
    </row>
    <row r="128" ht="19.9" customHeight="1" spans="1:4">
      <c r="A128" s="74" t="s">
        <v>228</v>
      </c>
      <c r="B128" s="42">
        <v>5</v>
      </c>
      <c r="C128" s="41">
        <v>0</v>
      </c>
      <c r="D128" s="81">
        <f t="shared" si="1"/>
        <v>0</v>
      </c>
    </row>
    <row r="129" ht="19.9" customHeight="1" spans="1:4">
      <c r="A129" s="73" t="s">
        <v>229</v>
      </c>
      <c r="B129" s="43">
        <v>239</v>
      </c>
      <c r="C129" s="39">
        <v>340</v>
      </c>
      <c r="D129" s="57">
        <f t="shared" si="1"/>
        <v>142.259414225941</v>
      </c>
    </row>
    <row r="130" ht="19.9" customHeight="1" spans="1:4">
      <c r="A130" s="74" t="s">
        <v>147</v>
      </c>
      <c r="B130" s="42">
        <v>129</v>
      </c>
      <c r="C130" s="41">
        <v>340</v>
      </c>
      <c r="D130" s="81">
        <f t="shared" si="1"/>
        <v>263.565891472868</v>
      </c>
    </row>
    <row r="131" ht="19.9" customHeight="1" spans="1:4">
      <c r="A131" s="74" t="s">
        <v>230</v>
      </c>
      <c r="B131" s="42">
        <v>50</v>
      </c>
      <c r="C131" s="41">
        <v>0</v>
      </c>
      <c r="D131" s="81">
        <f t="shared" si="1"/>
        <v>0</v>
      </c>
    </row>
    <row r="132" ht="19.9" customHeight="1" spans="1:4">
      <c r="A132" s="74" t="s">
        <v>231</v>
      </c>
      <c r="B132" s="42">
        <v>60</v>
      </c>
      <c r="C132" s="41">
        <v>0</v>
      </c>
      <c r="D132" s="81">
        <f t="shared" si="1"/>
        <v>0</v>
      </c>
    </row>
    <row r="133" ht="19.9" customHeight="1" spans="1:4">
      <c r="A133" s="73" t="s">
        <v>232</v>
      </c>
      <c r="B133" s="43">
        <v>907</v>
      </c>
      <c r="C133" s="39">
        <v>937.4239</v>
      </c>
      <c r="D133" s="57">
        <f t="shared" si="1"/>
        <v>103.35434399118</v>
      </c>
    </row>
    <row r="134" ht="19.9" customHeight="1" spans="1:4">
      <c r="A134" s="74" t="s">
        <v>147</v>
      </c>
      <c r="B134" s="42">
        <v>823</v>
      </c>
      <c r="C134" s="41">
        <v>885.4239</v>
      </c>
      <c r="D134" s="81">
        <f t="shared" ref="D134:D197" si="2">C134/B134*100</f>
        <v>107.584921020656</v>
      </c>
    </row>
    <row r="135" ht="19.9" customHeight="1" spans="1:4">
      <c r="A135" s="74" t="s">
        <v>148</v>
      </c>
      <c r="B135" s="42">
        <v>62</v>
      </c>
      <c r="C135" s="41">
        <v>52</v>
      </c>
      <c r="D135" s="81">
        <f t="shared" si="2"/>
        <v>83.8709677419355</v>
      </c>
    </row>
    <row r="136" ht="19.9" customHeight="1" spans="1:4">
      <c r="A136" s="74" t="s">
        <v>233</v>
      </c>
      <c r="B136" s="42">
        <v>4</v>
      </c>
      <c r="C136" s="41">
        <v>0</v>
      </c>
      <c r="D136" s="81">
        <f t="shared" si="2"/>
        <v>0</v>
      </c>
    </row>
    <row r="137" ht="19.9" customHeight="1" spans="1:4">
      <c r="A137" s="74" t="s">
        <v>234</v>
      </c>
      <c r="B137" s="42">
        <v>17</v>
      </c>
      <c r="C137" s="41">
        <v>0</v>
      </c>
      <c r="D137" s="81">
        <f t="shared" si="2"/>
        <v>0</v>
      </c>
    </row>
    <row r="138" ht="19.9" customHeight="1" spans="1:4">
      <c r="A138" s="74" t="s">
        <v>235</v>
      </c>
      <c r="B138" s="42">
        <v>1</v>
      </c>
      <c r="C138" s="41">
        <v>0</v>
      </c>
      <c r="D138" s="81">
        <f t="shared" si="2"/>
        <v>0</v>
      </c>
    </row>
    <row r="139" ht="19.9" customHeight="1" spans="1:4">
      <c r="A139" s="73" t="s">
        <v>236</v>
      </c>
      <c r="B139" s="43">
        <v>40</v>
      </c>
      <c r="C139" s="39">
        <v>45</v>
      </c>
      <c r="D139" s="57">
        <f t="shared" si="2"/>
        <v>112.5</v>
      </c>
    </row>
    <row r="140" ht="19.9" customHeight="1" spans="1:4">
      <c r="A140" s="74" t="s">
        <v>148</v>
      </c>
      <c r="B140" s="42">
        <v>0</v>
      </c>
      <c r="C140" s="41">
        <v>20</v>
      </c>
      <c r="D140" s="81">
        <v>0</v>
      </c>
    </row>
    <row r="141" ht="19.9" customHeight="1" spans="1:4">
      <c r="A141" s="74" t="s">
        <v>237</v>
      </c>
      <c r="B141" s="42">
        <v>40</v>
      </c>
      <c r="C141" s="41">
        <v>25</v>
      </c>
      <c r="D141" s="81">
        <f t="shared" si="2"/>
        <v>62.5</v>
      </c>
    </row>
    <row r="142" ht="19.9" customHeight="1" spans="1:4">
      <c r="A142" s="73" t="s">
        <v>238</v>
      </c>
      <c r="B142" s="43">
        <v>411</v>
      </c>
      <c r="C142" s="39">
        <v>1395.2477</v>
      </c>
      <c r="D142" s="57">
        <f t="shared" si="2"/>
        <v>339.476326034063</v>
      </c>
    </row>
    <row r="143" ht="19.9" customHeight="1" spans="1:4">
      <c r="A143" s="73" t="s">
        <v>239</v>
      </c>
      <c r="B143" s="43">
        <v>16</v>
      </c>
      <c r="C143" s="39">
        <v>0</v>
      </c>
      <c r="D143" s="81">
        <f t="shared" si="2"/>
        <v>0</v>
      </c>
    </row>
    <row r="144" ht="19.9" customHeight="1" spans="1:4">
      <c r="A144" s="74" t="s">
        <v>240</v>
      </c>
      <c r="B144" s="42">
        <v>395</v>
      </c>
      <c r="C144" s="41">
        <v>1395.2477</v>
      </c>
      <c r="D144" s="81">
        <f t="shared" si="2"/>
        <v>353.227265822785</v>
      </c>
    </row>
    <row r="145" ht="19.9" customHeight="1" spans="1:4">
      <c r="A145" s="73" t="s">
        <v>241</v>
      </c>
      <c r="B145" s="43">
        <v>62704</v>
      </c>
      <c r="C145" s="39">
        <v>56686</v>
      </c>
      <c r="D145" s="57">
        <f t="shared" si="2"/>
        <v>90.4025261546313</v>
      </c>
    </row>
    <row r="146" ht="19.9" customHeight="1" spans="1:4">
      <c r="A146" s="73" t="s">
        <v>242</v>
      </c>
      <c r="B146" s="43">
        <v>1951</v>
      </c>
      <c r="C146" s="39">
        <v>1444.3445</v>
      </c>
      <c r="D146" s="57">
        <f t="shared" si="2"/>
        <v>74.0309841107125</v>
      </c>
    </row>
    <row r="147" ht="19.9" customHeight="1" spans="1:4">
      <c r="A147" s="74" t="s">
        <v>147</v>
      </c>
      <c r="B147" s="42">
        <v>924</v>
      </c>
      <c r="C147" s="41">
        <v>954.5184</v>
      </c>
      <c r="D147" s="81">
        <f t="shared" si="2"/>
        <v>103.302857142857</v>
      </c>
    </row>
    <row r="148" ht="19.9" customHeight="1" spans="1:4">
      <c r="A148" s="74" t="s">
        <v>243</v>
      </c>
      <c r="B148" s="42">
        <v>1027</v>
      </c>
      <c r="C148" s="41">
        <v>489.8261</v>
      </c>
      <c r="D148" s="81">
        <f t="shared" si="2"/>
        <v>47.6948490749757</v>
      </c>
    </row>
    <row r="149" ht="19.9" customHeight="1" spans="1:4">
      <c r="A149" s="73" t="s">
        <v>244</v>
      </c>
      <c r="B149" s="43">
        <v>57122</v>
      </c>
      <c r="C149" s="39">
        <v>32573.4741</v>
      </c>
      <c r="D149" s="57">
        <f t="shared" si="2"/>
        <v>57.0243935786562</v>
      </c>
    </row>
    <row r="150" ht="19.9" customHeight="1" spans="1:4">
      <c r="A150" s="74" t="s">
        <v>245</v>
      </c>
      <c r="B150" s="42">
        <v>3069</v>
      </c>
      <c r="C150" s="41">
        <v>488.5149</v>
      </c>
      <c r="D150" s="81">
        <f t="shared" si="2"/>
        <v>15.9177223851417</v>
      </c>
    </row>
    <row r="151" ht="19.9" customHeight="1" spans="1:4">
      <c r="A151" s="74" t="s">
        <v>246</v>
      </c>
      <c r="B151" s="42">
        <v>27802</v>
      </c>
      <c r="C151" s="41">
        <v>18526.0341</v>
      </c>
      <c r="D151" s="81">
        <f t="shared" si="2"/>
        <v>66.6356165024099</v>
      </c>
    </row>
    <row r="152" ht="19.9" customHeight="1" spans="1:4">
      <c r="A152" s="74" t="s">
        <v>247</v>
      </c>
      <c r="B152" s="42">
        <v>17787</v>
      </c>
      <c r="C152" s="41">
        <v>10493.1479</v>
      </c>
      <c r="D152" s="81">
        <f t="shared" si="2"/>
        <v>58.9933541350424</v>
      </c>
    </row>
    <row r="153" ht="19.9" customHeight="1" spans="1:4">
      <c r="A153" s="74" t="s">
        <v>248</v>
      </c>
      <c r="B153" s="42">
        <v>8441</v>
      </c>
      <c r="C153" s="41">
        <v>2959.7772</v>
      </c>
      <c r="D153" s="81">
        <f t="shared" si="2"/>
        <v>35.0642956995617</v>
      </c>
    </row>
    <row r="154" ht="19.9" customHeight="1" spans="1:4">
      <c r="A154" s="74" t="s">
        <v>249</v>
      </c>
      <c r="B154" s="42">
        <v>23</v>
      </c>
      <c r="C154" s="41">
        <v>106</v>
      </c>
      <c r="D154" s="81">
        <f t="shared" si="2"/>
        <v>460.869565217391</v>
      </c>
    </row>
    <row r="155" ht="19.9" customHeight="1" spans="1:4">
      <c r="A155" s="73" t="s">
        <v>250</v>
      </c>
      <c r="B155" s="43">
        <v>2431</v>
      </c>
      <c r="C155" s="39">
        <v>918.8194</v>
      </c>
      <c r="D155" s="57">
        <f t="shared" si="2"/>
        <v>37.7959440559441</v>
      </c>
    </row>
    <row r="156" ht="19.9" customHeight="1" spans="1:4">
      <c r="A156" s="74" t="s">
        <v>251</v>
      </c>
      <c r="B156" s="42">
        <v>2431</v>
      </c>
      <c r="C156" s="41">
        <v>918.8194</v>
      </c>
      <c r="D156" s="81">
        <f t="shared" si="2"/>
        <v>37.7959440559441</v>
      </c>
    </row>
    <row r="157" s="54" customFormat="1" ht="19.9" customHeight="1" spans="1:4">
      <c r="A157" s="73" t="s">
        <v>252</v>
      </c>
      <c r="B157" s="43">
        <v>150</v>
      </c>
      <c r="C157" s="39">
        <v>0</v>
      </c>
      <c r="D157" s="57">
        <f t="shared" si="2"/>
        <v>0</v>
      </c>
    </row>
    <row r="158" ht="19.9" customHeight="1" spans="1:4">
      <c r="A158" s="74" t="s">
        <v>253</v>
      </c>
      <c r="B158" s="42">
        <v>150</v>
      </c>
      <c r="C158" s="41">
        <v>0</v>
      </c>
      <c r="D158" s="81">
        <f t="shared" si="2"/>
        <v>0</v>
      </c>
    </row>
    <row r="159" ht="19.9" customHeight="1" spans="1:4">
      <c r="A159" s="73" t="s">
        <v>254</v>
      </c>
      <c r="B159" s="43">
        <v>426</v>
      </c>
      <c r="C159" s="39">
        <v>228.1047</v>
      </c>
      <c r="D159" s="57">
        <f t="shared" si="2"/>
        <v>53.5457042253521</v>
      </c>
    </row>
    <row r="160" ht="19.9" customHeight="1" spans="1:4">
      <c r="A160" s="74" t="s">
        <v>255</v>
      </c>
      <c r="B160" s="42">
        <v>426</v>
      </c>
      <c r="C160" s="41">
        <v>228.1047</v>
      </c>
      <c r="D160" s="81">
        <f t="shared" si="2"/>
        <v>53.5457042253521</v>
      </c>
    </row>
    <row r="161" ht="19.9" customHeight="1" spans="1:4">
      <c r="A161" s="73" t="s">
        <v>256</v>
      </c>
      <c r="B161" s="43">
        <v>562</v>
      </c>
      <c r="C161" s="39">
        <v>647.5476</v>
      </c>
      <c r="D161" s="57">
        <f t="shared" si="2"/>
        <v>115.221992882562</v>
      </c>
    </row>
    <row r="162" ht="19.9" customHeight="1" spans="1:4">
      <c r="A162" s="74" t="s">
        <v>257</v>
      </c>
      <c r="B162" s="42">
        <v>259</v>
      </c>
      <c r="C162" s="41">
        <v>361.9059</v>
      </c>
      <c r="D162" s="81">
        <f t="shared" si="2"/>
        <v>139.732007722008</v>
      </c>
    </row>
    <row r="163" ht="19.9" customHeight="1" spans="1:4">
      <c r="A163" s="74" t="s">
        <v>258</v>
      </c>
      <c r="B163" s="42">
        <v>232</v>
      </c>
      <c r="C163" s="41">
        <v>285.6417</v>
      </c>
      <c r="D163" s="81">
        <f t="shared" si="2"/>
        <v>123.121422413793</v>
      </c>
    </row>
    <row r="164" ht="19.9" customHeight="1" spans="1:4">
      <c r="A164" s="74" t="s">
        <v>259</v>
      </c>
      <c r="B164" s="42">
        <v>71</v>
      </c>
      <c r="C164" s="41">
        <v>0</v>
      </c>
      <c r="D164" s="81">
        <f t="shared" si="2"/>
        <v>0</v>
      </c>
    </row>
    <row r="165" ht="19.9" customHeight="1" spans="1:4">
      <c r="A165" s="73" t="s">
        <v>260</v>
      </c>
      <c r="B165" s="43">
        <v>62</v>
      </c>
      <c r="C165" s="39">
        <v>20873.7097</v>
      </c>
      <c r="D165" s="57">
        <f t="shared" si="2"/>
        <v>33667.2737096774</v>
      </c>
    </row>
    <row r="166" ht="19.9" customHeight="1" spans="1:4">
      <c r="A166" s="74" t="s">
        <v>261</v>
      </c>
      <c r="B166" s="42">
        <v>62</v>
      </c>
      <c r="C166" s="41">
        <v>20873.7097</v>
      </c>
      <c r="D166" s="81">
        <f t="shared" si="2"/>
        <v>33667.2737096774</v>
      </c>
    </row>
    <row r="167" ht="19.9" customHeight="1" spans="1:4">
      <c r="A167" s="73" t="s">
        <v>262</v>
      </c>
      <c r="B167" s="43">
        <v>1298</v>
      </c>
      <c r="C167" s="39">
        <v>488</v>
      </c>
      <c r="D167" s="57">
        <f t="shared" si="2"/>
        <v>37.5963020030817</v>
      </c>
    </row>
    <row r="168" ht="19.9" customHeight="1" spans="1:4">
      <c r="A168" s="73" t="s">
        <v>263</v>
      </c>
      <c r="B168" s="43">
        <v>713</v>
      </c>
      <c r="C168" s="39">
        <v>462.7148</v>
      </c>
      <c r="D168" s="57">
        <f t="shared" si="2"/>
        <v>64.8968863955119</v>
      </c>
    </row>
    <row r="169" ht="19.9" customHeight="1" spans="1:4">
      <c r="A169" s="74" t="s">
        <v>147</v>
      </c>
      <c r="B169" s="42">
        <v>416</v>
      </c>
      <c r="C169" s="41">
        <v>412.7148</v>
      </c>
      <c r="D169" s="81">
        <f t="shared" si="2"/>
        <v>99.2102884615385</v>
      </c>
    </row>
    <row r="170" ht="19.9" customHeight="1" spans="1:4">
      <c r="A170" s="74" t="s">
        <v>264</v>
      </c>
      <c r="B170" s="42">
        <v>297</v>
      </c>
      <c r="C170" s="41">
        <v>50</v>
      </c>
      <c r="D170" s="81">
        <f t="shared" si="2"/>
        <v>16.8350168350168</v>
      </c>
    </row>
    <row r="171" s="54" customFormat="1" ht="19.9" customHeight="1" spans="1:4">
      <c r="A171" s="73" t="s">
        <v>265</v>
      </c>
      <c r="B171" s="43">
        <v>9</v>
      </c>
      <c r="C171" s="39">
        <v>0</v>
      </c>
      <c r="D171" s="57">
        <f t="shared" si="2"/>
        <v>0</v>
      </c>
    </row>
    <row r="172" customFormat="1" ht="19.9" customHeight="1" spans="1:4">
      <c r="A172" s="74" t="s">
        <v>266</v>
      </c>
      <c r="B172" s="42">
        <v>4</v>
      </c>
      <c r="C172" s="41">
        <v>0</v>
      </c>
      <c r="D172" s="81">
        <f t="shared" si="2"/>
        <v>0</v>
      </c>
    </row>
    <row r="173" customFormat="1" ht="19.9" customHeight="1" spans="1:4">
      <c r="A173" s="74" t="s">
        <v>267</v>
      </c>
      <c r="B173" s="42">
        <v>5</v>
      </c>
      <c r="C173" s="41">
        <v>0</v>
      </c>
      <c r="D173" s="81">
        <f t="shared" si="2"/>
        <v>0</v>
      </c>
    </row>
    <row r="174" s="54" customFormat="1" ht="19.9" customHeight="1" spans="1:4">
      <c r="A174" s="73" t="s">
        <v>268</v>
      </c>
      <c r="B174" s="43">
        <v>230</v>
      </c>
      <c r="C174" s="39">
        <v>0</v>
      </c>
      <c r="D174" s="57">
        <f t="shared" si="2"/>
        <v>0</v>
      </c>
    </row>
    <row r="175" ht="19.9" customHeight="1" spans="1:4">
      <c r="A175" s="74" t="s">
        <v>269</v>
      </c>
      <c r="B175" s="42">
        <v>230</v>
      </c>
      <c r="C175" s="41">
        <v>0</v>
      </c>
      <c r="D175" s="81">
        <f t="shared" si="2"/>
        <v>0</v>
      </c>
    </row>
    <row r="176" s="54" customFormat="1" ht="19.9" customHeight="1" spans="1:4">
      <c r="A176" s="73" t="s">
        <v>270</v>
      </c>
      <c r="B176" s="43">
        <v>6</v>
      </c>
      <c r="C176" s="39">
        <v>0</v>
      </c>
      <c r="D176" s="57">
        <f t="shared" si="2"/>
        <v>0</v>
      </c>
    </row>
    <row r="177" ht="19.9" customHeight="1" spans="1:4">
      <c r="A177" s="74" t="s">
        <v>271</v>
      </c>
      <c r="B177" s="42">
        <v>6</v>
      </c>
      <c r="C177" s="41">
        <v>0</v>
      </c>
      <c r="D177" s="81">
        <f t="shared" si="2"/>
        <v>0</v>
      </c>
    </row>
    <row r="178" ht="19.9" customHeight="1" spans="1:4">
      <c r="A178" s="73" t="s">
        <v>272</v>
      </c>
      <c r="B178" s="43">
        <v>305</v>
      </c>
      <c r="C178" s="39">
        <v>25.2852</v>
      </c>
      <c r="D178" s="57">
        <f t="shared" si="2"/>
        <v>8.29022950819672</v>
      </c>
    </row>
    <row r="179" ht="19.9" customHeight="1" spans="1:4">
      <c r="A179" s="74" t="s">
        <v>273</v>
      </c>
      <c r="B179" s="42">
        <v>305</v>
      </c>
      <c r="C179" s="41">
        <v>25.2852</v>
      </c>
      <c r="D179" s="81">
        <f t="shared" si="2"/>
        <v>8.29022950819672</v>
      </c>
    </row>
    <row r="180" ht="19.9" customHeight="1" spans="1:4">
      <c r="A180" s="73" t="s">
        <v>274</v>
      </c>
      <c r="B180" s="43">
        <v>3312</v>
      </c>
      <c r="C180" s="39">
        <v>2262</v>
      </c>
      <c r="D180" s="57">
        <f t="shared" si="2"/>
        <v>68.2971014492754</v>
      </c>
    </row>
    <row r="181" ht="19.9" customHeight="1" spans="1:4">
      <c r="A181" s="73" t="s">
        <v>275</v>
      </c>
      <c r="B181" s="43">
        <v>2488</v>
      </c>
      <c r="C181" s="39">
        <v>1770.46</v>
      </c>
      <c r="D181" s="57">
        <f t="shared" si="2"/>
        <v>71.1599678456592</v>
      </c>
    </row>
    <row r="182" ht="19.9" customHeight="1" spans="1:4">
      <c r="A182" s="74" t="s">
        <v>147</v>
      </c>
      <c r="B182" s="42">
        <v>855</v>
      </c>
      <c r="C182" s="41">
        <v>783.4427</v>
      </c>
      <c r="D182" s="81">
        <f t="shared" si="2"/>
        <v>91.6307251461988</v>
      </c>
    </row>
    <row r="183" ht="19.9" customHeight="1" spans="1:4">
      <c r="A183" s="74" t="s">
        <v>276</v>
      </c>
      <c r="B183" s="42">
        <v>102</v>
      </c>
      <c r="C183" s="41">
        <v>113.9841</v>
      </c>
      <c r="D183" s="81">
        <f t="shared" si="2"/>
        <v>111.749117647059</v>
      </c>
    </row>
    <row r="184" ht="19.9" customHeight="1" spans="1:4">
      <c r="A184" s="74" t="s">
        <v>277</v>
      </c>
      <c r="B184" s="42">
        <v>172</v>
      </c>
      <c r="C184" s="41">
        <v>154.3619</v>
      </c>
      <c r="D184" s="81">
        <f t="shared" si="2"/>
        <v>89.7452906976744</v>
      </c>
    </row>
    <row r="185" ht="19.9" customHeight="1" spans="1:4">
      <c r="A185" s="74" t="s">
        <v>278</v>
      </c>
      <c r="B185" s="42">
        <v>192</v>
      </c>
      <c r="C185" s="41">
        <v>220.1589</v>
      </c>
      <c r="D185" s="81">
        <f t="shared" si="2"/>
        <v>114.66609375</v>
      </c>
    </row>
    <row r="186" ht="19.9" customHeight="1" spans="1:4">
      <c r="A186" s="74" t="s">
        <v>279</v>
      </c>
      <c r="B186" s="42">
        <v>99</v>
      </c>
      <c r="C186" s="41">
        <v>0</v>
      </c>
      <c r="D186" s="81">
        <f t="shared" si="2"/>
        <v>0</v>
      </c>
    </row>
    <row r="187" ht="19.9" customHeight="1" spans="1:4">
      <c r="A187" s="74" t="s">
        <v>280</v>
      </c>
      <c r="B187" s="42">
        <v>302</v>
      </c>
      <c r="C187" s="41">
        <v>305.8448</v>
      </c>
      <c r="D187" s="81">
        <f t="shared" si="2"/>
        <v>101.273112582781</v>
      </c>
    </row>
    <row r="188" ht="19.9" customHeight="1" spans="1:4">
      <c r="A188" s="74" t="s">
        <v>281</v>
      </c>
      <c r="B188" s="42">
        <v>766</v>
      </c>
      <c r="C188" s="41">
        <v>192.67</v>
      </c>
      <c r="D188" s="81">
        <f t="shared" si="2"/>
        <v>25.1527415143603</v>
      </c>
    </row>
    <row r="189" ht="19.9" customHeight="1" spans="1:4">
      <c r="A189" s="73" t="s">
        <v>282</v>
      </c>
      <c r="B189" s="43">
        <v>42</v>
      </c>
      <c r="C189" s="39">
        <v>42</v>
      </c>
      <c r="D189" s="57">
        <f t="shared" si="2"/>
        <v>100</v>
      </c>
    </row>
    <row r="190" ht="19.9" customHeight="1" spans="1:4">
      <c r="A190" s="74" t="s">
        <v>283</v>
      </c>
      <c r="B190" s="42">
        <v>0</v>
      </c>
      <c r="C190" s="41">
        <v>37</v>
      </c>
      <c r="D190" s="81">
        <v>0</v>
      </c>
    </row>
    <row r="191" ht="19.9" customHeight="1" spans="1:4">
      <c r="A191" s="74" t="s">
        <v>284</v>
      </c>
      <c r="B191" s="42">
        <v>25</v>
      </c>
      <c r="C191" s="41">
        <v>5</v>
      </c>
      <c r="D191" s="81">
        <f t="shared" si="2"/>
        <v>20</v>
      </c>
    </row>
    <row r="192" ht="19.9" customHeight="1" spans="1:4">
      <c r="A192" s="74" t="s">
        <v>285</v>
      </c>
      <c r="B192" s="42">
        <v>17</v>
      </c>
      <c r="C192" s="41">
        <v>0</v>
      </c>
      <c r="D192" s="81">
        <f t="shared" si="2"/>
        <v>0</v>
      </c>
    </row>
    <row r="193" s="54" customFormat="1" ht="19.9" customHeight="1" spans="1:4">
      <c r="A193" s="73" t="s">
        <v>286</v>
      </c>
      <c r="B193" s="43">
        <v>27</v>
      </c>
      <c r="C193" s="39">
        <v>0</v>
      </c>
      <c r="D193" s="57">
        <f t="shared" si="2"/>
        <v>0</v>
      </c>
    </row>
    <row r="194" ht="19.9" customHeight="1" spans="1:4">
      <c r="A194" s="74" t="s">
        <v>287</v>
      </c>
      <c r="B194" s="42">
        <v>27</v>
      </c>
      <c r="C194" s="41">
        <v>0</v>
      </c>
      <c r="D194" s="81">
        <f t="shared" si="2"/>
        <v>0</v>
      </c>
    </row>
    <row r="195" s="54" customFormat="1" ht="19.9" customHeight="1" spans="1:4">
      <c r="A195" s="73" t="s">
        <v>288</v>
      </c>
      <c r="B195" s="43">
        <v>4</v>
      </c>
      <c r="C195" s="39">
        <v>0</v>
      </c>
      <c r="D195" s="57">
        <f t="shared" si="2"/>
        <v>0</v>
      </c>
    </row>
    <row r="196" ht="19.9" customHeight="1" spans="1:4">
      <c r="A196" s="74" t="s">
        <v>289</v>
      </c>
      <c r="B196" s="42">
        <v>4</v>
      </c>
      <c r="C196" s="41">
        <v>0</v>
      </c>
      <c r="D196" s="81">
        <f t="shared" si="2"/>
        <v>0</v>
      </c>
    </row>
    <row r="197" ht="19.9" customHeight="1" spans="1:4">
      <c r="A197" s="73" t="s">
        <v>290</v>
      </c>
      <c r="B197" s="43">
        <v>401</v>
      </c>
      <c r="C197" s="39">
        <v>449.5406</v>
      </c>
      <c r="D197" s="57">
        <f t="shared" si="2"/>
        <v>112.104887780549</v>
      </c>
    </row>
    <row r="198" ht="19.9" customHeight="1" spans="1:4">
      <c r="A198" s="74" t="s">
        <v>147</v>
      </c>
      <c r="B198" s="42">
        <v>281</v>
      </c>
      <c r="C198" s="41">
        <v>294.5406</v>
      </c>
      <c r="D198" s="81">
        <f t="shared" ref="D198:D261" si="3">C198/B198*100</f>
        <v>104.81871886121</v>
      </c>
    </row>
    <row r="199" ht="19.9" customHeight="1" spans="1:4">
      <c r="A199" s="74" t="s">
        <v>291</v>
      </c>
      <c r="B199" s="42">
        <v>110</v>
      </c>
      <c r="C199" s="41">
        <v>120</v>
      </c>
      <c r="D199" s="81">
        <f t="shared" si="3"/>
        <v>109.090909090909</v>
      </c>
    </row>
    <row r="200" ht="19.9" customHeight="1" spans="1:4">
      <c r="A200" s="74" t="s">
        <v>292</v>
      </c>
      <c r="B200" s="42">
        <v>10</v>
      </c>
      <c r="C200" s="41">
        <v>35</v>
      </c>
      <c r="D200" s="81">
        <f t="shared" si="3"/>
        <v>350</v>
      </c>
    </row>
    <row r="201" ht="19.9" customHeight="1" spans="1:4">
      <c r="A201" s="73" t="s">
        <v>293</v>
      </c>
      <c r="B201" s="43">
        <v>350</v>
      </c>
      <c r="C201" s="39">
        <v>0</v>
      </c>
      <c r="D201" s="57">
        <f t="shared" si="3"/>
        <v>0</v>
      </c>
    </row>
    <row r="202" ht="19.9" customHeight="1" spans="1:4">
      <c r="A202" s="74" t="s">
        <v>294</v>
      </c>
      <c r="B202" s="42">
        <v>0</v>
      </c>
      <c r="C202" s="41">
        <v>0</v>
      </c>
      <c r="D202" s="81">
        <v>0</v>
      </c>
    </row>
    <row r="203" ht="19.9" customHeight="1" spans="1:4">
      <c r="A203" s="74" t="s">
        <v>295</v>
      </c>
      <c r="B203" s="42">
        <v>350</v>
      </c>
      <c r="C203" s="41">
        <v>0</v>
      </c>
      <c r="D203" s="81">
        <f t="shared" si="3"/>
        <v>0</v>
      </c>
    </row>
    <row r="204" ht="19.9" customHeight="1" spans="1:4">
      <c r="A204" s="73" t="s">
        <v>296</v>
      </c>
      <c r="B204" s="43">
        <v>46889</v>
      </c>
      <c r="C204" s="39">
        <v>62462</v>
      </c>
      <c r="D204" s="57">
        <f t="shared" si="3"/>
        <v>133.212480539146</v>
      </c>
    </row>
    <row r="205" ht="19.9" customHeight="1" spans="1:4">
      <c r="A205" s="73" t="s">
        <v>297</v>
      </c>
      <c r="B205" s="43">
        <v>1497</v>
      </c>
      <c r="C205" s="39">
        <v>3009.8209</v>
      </c>
      <c r="D205" s="57">
        <f t="shared" si="3"/>
        <v>201.056840347361</v>
      </c>
    </row>
    <row r="206" ht="19.9" customHeight="1" spans="1:4">
      <c r="A206" s="74" t="s">
        <v>147</v>
      </c>
      <c r="B206" s="42">
        <v>356</v>
      </c>
      <c r="C206" s="41">
        <v>331.694</v>
      </c>
      <c r="D206" s="81">
        <f t="shared" si="3"/>
        <v>93.1724719101124</v>
      </c>
    </row>
    <row r="207" ht="19.9" customHeight="1" spans="1:4">
      <c r="A207" s="74" t="s">
        <v>298</v>
      </c>
      <c r="B207" s="42">
        <v>0</v>
      </c>
      <c r="C207" s="41">
        <v>15</v>
      </c>
      <c r="D207" s="81">
        <v>0</v>
      </c>
    </row>
    <row r="208" ht="19.9" customHeight="1" spans="1:4">
      <c r="A208" s="74" t="s">
        <v>299</v>
      </c>
      <c r="B208" s="42">
        <v>13</v>
      </c>
      <c r="C208" s="41">
        <v>5</v>
      </c>
      <c r="D208" s="81">
        <f t="shared" si="3"/>
        <v>38.4615384615385</v>
      </c>
    </row>
    <row r="209" ht="19.9" customHeight="1" spans="1:4">
      <c r="A209" s="74" t="s">
        <v>300</v>
      </c>
      <c r="B209" s="42">
        <v>263</v>
      </c>
      <c r="C209" s="41">
        <v>331.9697</v>
      </c>
      <c r="D209" s="81">
        <f t="shared" si="3"/>
        <v>126.224220532319</v>
      </c>
    </row>
    <row r="210" ht="19.9" customHeight="1" spans="1:4">
      <c r="A210" s="74" t="s">
        <v>165</v>
      </c>
      <c r="B210" s="42">
        <v>0</v>
      </c>
      <c r="C210" s="41">
        <v>70</v>
      </c>
      <c r="D210" s="81">
        <v>0</v>
      </c>
    </row>
    <row r="211" ht="19.9" customHeight="1" spans="1:4">
      <c r="A211" s="74" t="s">
        <v>301</v>
      </c>
      <c r="B211" s="42">
        <v>597</v>
      </c>
      <c r="C211" s="41">
        <v>718.679</v>
      </c>
      <c r="D211" s="81">
        <f t="shared" si="3"/>
        <v>120.381742043551</v>
      </c>
    </row>
    <row r="212" ht="19.9" customHeight="1" spans="1:4">
      <c r="A212" s="74" t="s">
        <v>302</v>
      </c>
      <c r="B212" s="42">
        <v>66</v>
      </c>
      <c r="C212" s="41">
        <v>62.4782</v>
      </c>
      <c r="D212" s="81">
        <f t="shared" si="3"/>
        <v>94.6639393939394</v>
      </c>
    </row>
    <row r="213" ht="19.9" customHeight="1" spans="1:4">
      <c r="A213" s="74" t="s">
        <v>303</v>
      </c>
      <c r="B213" s="42">
        <v>202</v>
      </c>
      <c r="C213" s="41">
        <v>1475</v>
      </c>
      <c r="D213" s="81">
        <f t="shared" si="3"/>
        <v>730.19801980198</v>
      </c>
    </row>
    <row r="214" ht="19.9" customHeight="1" spans="1:4">
      <c r="A214" s="73" t="s">
        <v>304</v>
      </c>
      <c r="B214" s="43">
        <v>790</v>
      </c>
      <c r="C214" s="39">
        <v>634.9045</v>
      </c>
      <c r="D214" s="57">
        <f t="shared" si="3"/>
        <v>80.3676582278481</v>
      </c>
    </row>
    <row r="215" ht="19.9" customHeight="1" spans="1:4">
      <c r="A215" s="74" t="s">
        <v>147</v>
      </c>
      <c r="B215" s="42">
        <v>652</v>
      </c>
      <c r="C215" s="41">
        <v>628.9045</v>
      </c>
      <c r="D215" s="81">
        <f t="shared" si="3"/>
        <v>96.457745398773</v>
      </c>
    </row>
    <row r="216" ht="19.9" customHeight="1" spans="1:4">
      <c r="A216" s="74" t="s">
        <v>305</v>
      </c>
      <c r="B216" s="42">
        <v>5</v>
      </c>
      <c r="C216" s="41">
        <v>0</v>
      </c>
      <c r="D216" s="81">
        <f t="shared" si="3"/>
        <v>0</v>
      </c>
    </row>
    <row r="217" ht="19.9" customHeight="1" spans="1:4">
      <c r="A217" s="74" t="s">
        <v>306</v>
      </c>
      <c r="B217" s="42">
        <v>3</v>
      </c>
      <c r="C217" s="41">
        <v>0</v>
      </c>
      <c r="D217" s="81">
        <f t="shared" si="3"/>
        <v>0</v>
      </c>
    </row>
    <row r="218" ht="19.9" customHeight="1" spans="1:4">
      <c r="A218" s="74" t="s">
        <v>307</v>
      </c>
      <c r="B218" s="42">
        <v>130</v>
      </c>
      <c r="C218" s="41">
        <v>6</v>
      </c>
      <c r="D218" s="81">
        <f t="shared" si="3"/>
        <v>4.61538461538462</v>
      </c>
    </row>
    <row r="219" ht="19.9" customHeight="1" spans="1:4">
      <c r="A219" s="73" t="s">
        <v>308</v>
      </c>
      <c r="B219" s="43">
        <v>16072</v>
      </c>
      <c r="C219" s="39">
        <v>20113.572</v>
      </c>
      <c r="D219" s="57">
        <f t="shared" si="3"/>
        <v>125.146665007466</v>
      </c>
    </row>
    <row r="220" ht="19.9" customHeight="1" spans="1:4">
      <c r="A220" s="74" t="s">
        <v>309</v>
      </c>
      <c r="B220" s="42">
        <v>765</v>
      </c>
      <c r="C220" s="41">
        <v>857.3776</v>
      </c>
      <c r="D220" s="81">
        <f t="shared" si="3"/>
        <v>112.075503267974</v>
      </c>
    </row>
    <row r="221" ht="19.9" customHeight="1" spans="1:4">
      <c r="A221" s="74" t="s">
        <v>310</v>
      </c>
      <c r="B221" s="42">
        <v>139</v>
      </c>
      <c r="C221" s="41">
        <v>622</v>
      </c>
      <c r="D221" s="81">
        <f t="shared" si="3"/>
        <v>447.482014388489</v>
      </c>
    </row>
    <row r="222" ht="19.9" customHeight="1" spans="1:4">
      <c r="A222" s="74" t="s">
        <v>311</v>
      </c>
      <c r="B222" s="42">
        <v>6111</v>
      </c>
      <c r="C222" s="41">
        <v>13776.7942</v>
      </c>
      <c r="D222" s="81">
        <f t="shared" si="3"/>
        <v>225.4425495009</v>
      </c>
    </row>
    <row r="223" ht="19.9" customHeight="1" spans="1:4">
      <c r="A223" s="74" t="s">
        <v>312</v>
      </c>
      <c r="B223" s="42">
        <v>1623</v>
      </c>
      <c r="C223" s="41">
        <v>4857.4002</v>
      </c>
      <c r="D223" s="81">
        <f t="shared" si="3"/>
        <v>299.28528650647</v>
      </c>
    </row>
    <row r="224" ht="19.9" customHeight="1" spans="1:4">
      <c r="A224" s="74" t="s">
        <v>313</v>
      </c>
      <c r="B224" s="42">
        <v>7434</v>
      </c>
      <c r="C224" s="41">
        <v>0</v>
      </c>
      <c r="D224" s="81">
        <f t="shared" si="3"/>
        <v>0</v>
      </c>
    </row>
    <row r="225" s="54" customFormat="1" ht="19.9" customHeight="1" spans="1:4">
      <c r="A225" s="73" t="s">
        <v>314</v>
      </c>
      <c r="B225" s="43">
        <v>2461</v>
      </c>
      <c r="C225" s="39">
        <v>0</v>
      </c>
      <c r="D225" s="57">
        <f t="shared" si="3"/>
        <v>0</v>
      </c>
    </row>
    <row r="226" ht="19.9" customHeight="1" spans="1:4">
      <c r="A226" s="74" t="s">
        <v>315</v>
      </c>
      <c r="B226" s="42">
        <v>2461</v>
      </c>
      <c r="C226" s="41">
        <v>0</v>
      </c>
      <c r="D226" s="81">
        <f t="shared" si="3"/>
        <v>0</v>
      </c>
    </row>
    <row r="227" ht="19.9" customHeight="1" spans="1:4">
      <c r="A227" s="73" t="s">
        <v>316</v>
      </c>
      <c r="B227" s="43">
        <v>2106</v>
      </c>
      <c r="C227" s="39">
        <v>1124.6434</v>
      </c>
      <c r="D227" s="57">
        <f t="shared" si="3"/>
        <v>53.4018708452042</v>
      </c>
    </row>
    <row r="228" ht="19.9" customHeight="1" spans="1:4">
      <c r="A228" s="74" t="s">
        <v>317</v>
      </c>
      <c r="B228" s="42">
        <v>677</v>
      </c>
      <c r="C228" s="41">
        <v>900</v>
      </c>
      <c r="D228" s="81">
        <f t="shared" si="3"/>
        <v>132.939438700148</v>
      </c>
    </row>
    <row r="229" ht="19.9" customHeight="1" spans="1:4">
      <c r="A229" s="74" t="s">
        <v>318</v>
      </c>
      <c r="B229" s="42">
        <v>49</v>
      </c>
      <c r="C229" s="41">
        <v>40.6434</v>
      </c>
      <c r="D229" s="81">
        <f t="shared" si="3"/>
        <v>82.9457142857143</v>
      </c>
    </row>
    <row r="230" ht="19.9" customHeight="1" spans="1:4">
      <c r="A230" s="74" t="s">
        <v>319</v>
      </c>
      <c r="B230" s="42">
        <v>164</v>
      </c>
      <c r="C230" s="41">
        <v>74</v>
      </c>
      <c r="D230" s="81">
        <f t="shared" si="3"/>
        <v>45.1219512195122</v>
      </c>
    </row>
    <row r="231" ht="19.9" customHeight="1" spans="1:4">
      <c r="A231" s="74" t="s">
        <v>320</v>
      </c>
      <c r="B231" s="42">
        <v>1216</v>
      </c>
      <c r="C231" s="41">
        <v>110</v>
      </c>
      <c r="D231" s="81">
        <f t="shared" si="3"/>
        <v>9.04605263157895</v>
      </c>
    </row>
    <row r="232" ht="19.9" customHeight="1" spans="1:4">
      <c r="A232" s="73" t="s">
        <v>321</v>
      </c>
      <c r="B232" s="43">
        <v>145</v>
      </c>
      <c r="C232" s="39">
        <v>101</v>
      </c>
      <c r="D232" s="57">
        <f t="shared" si="3"/>
        <v>69.6551724137931</v>
      </c>
    </row>
    <row r="233" ht="19.9" customHeight="1" spans="1:4">
      <c r="A233" s="74" t="s">
        <v>322</v>
      </c>
      <c r="B233" s="42">
        <v>23</v>
      </c>
      <c r="C233" s="41">
        <v>16</v>
      </c>
      <c r="D233" s="81">
        <f t="shared" si="3"/>
        <v>69.5652173913043</v>
      </c>
    </row>
    <row r="234" ht="19.9" customHeight="1" spans="1:4">
      <c r="A234" s="74" t="s">
        <v>323</v>
      </c>
      <c r="B234" s="42">
        <v>3</v>
      </c>
      <c r="C234" s="41">
        <v>0</v>
      </c>
      <c r="D234" s="81">
        <f t="shared" si="3"/>
        <v>0</v>
      </c>
    </row>
    <row r="235" ht="19.9" customHeight="1" spans="1:4">
      <c r="A235" s="74" t="s">
        <v>324</v>
      </c>
      <c r="B235" s="42">
        <v>32</v>
      </c>
      <c r="C235" s="41">
        <v>0</v>
      </c>
      <c r="D235" s="81">
        <f t="shared" si="3"/>
        <v>0</v>
      </c>
    </row>
    <row r="236" ht="19.9" customHeight="1" spans="1:4">
      <c r="A236" s="74" t="s">
        <v>325</v>
      </c>
      <c r="B236" s="42">
        <v>87</v>
      </c>
      <c r="C236" s="41">
        <v>85</v>
      </c>
      <c r="D236" s="81">
        <f t="shared" si="3"/>
        <v>97.7011494252874</v>
      </c>
    </row>
    <row r="237" ht="19.9" customHeight="1" spans="1:4">
      <c r="A237" s="73" t="s">
        <v>326</v>
      </c>
      <c r="B237" s="43">
        <v>728</v>
      </c>
      <c r="C237" s="39">
        <v>106</v>
      </c>
      <c r="D237" s="57">
        <f t="shared" si="3"/>
        <v>14.5604395604396</v>
      </c>
    </row>
    <row r="238" s="29" customFormat="1" ht="19.9" customHeight="1" spans="1:4">
      <c r="A238" s="74" t="s">
        <v>327</v>
      </c>
      <c r="B238" s="42">
        <v>273</v>
      </c>
      <c r="C238" s="41">
        <v>0</v>
      </c>
      <c r="D238" s="81">
        <f t="shared" si="3"/>
        <v>0</v>
      </c>
    </row>
    <row r="239" ht="19.9" customHeight="1" spans="1:4">
      <c r="A239" s="74" t="s">
        <v>328</v>
      </c>
      <c r="B239" s="42">
        <v>137</v>
      </c>
      <c r="C239" s="41">
        <v>106</v>
      </c>
      <c r="D239" s="81">
        <f t="shared" si="3"/>
        <v>77.3722627737226</v>
      </c>
    </row>
    <row r="240" ht="19.9" customHeight="1" spans="1:4">
      <c r="A240" s="74" t="s">
        <v>329</v>
      </c>
      <c r="B240" s="42">
        <v>19</v>
      </c>
      <c r="C240" s="41">
        <v>0</v>
      </c>
      <c r="D240" s="81">
        <f t="shared" si="3"/>
        <v>0</v>
      </c>
    </row>
    <row r="241" ht="19.9" customHeight="1" spans="1:4">
      <c r="A241" s="74" t="s">
        <v>330</v>
      </c>
      <c r="B241" s="42">
        <v>183</v>
      </c>
      <c r="C241" s="41">
        <v>0</v>
      </c>
      <c r="D241" s="81">
        <f t="shared" si="3"/>
        <v>0</v>
      </c>
    </row>
    <row r="242" ht="19.9" customHeight="1" spans="1:4">
      <c r="A242" s="74" t="s">
        <v>331</v>
      </c>
      <c r="B242" s="42">
        <v>116</v>
      </c>
      <c r="C242" s="41">
        <v>0</v>
      </c>
      <c r="D242" s="81">
        <f t="shared" si="3"/>
        <v>0</v>
      </c>
    </row>
    <row r="243" ht="19.9" customHeight="1" spans="1:4">
      <c r="A243" s="73" t="s">
        <v>332</v>
      </c>
      <c r="B243" s="43">
        <v>1875</v>
      </c>
      <c r="C243" s="39">
        <v>892.1227</v>
      </c>
      <c r="D243" s="57">
        <f t="shared" si="3"/>
        <v>47.5798773333333</v>
      </c>
    </row>
    <row r="244" ht="19.9" customHeight="1" spans="1:4">
      <c r="A244" s="74" t="s">
        <v>147</v>
      </c>
      <c r="B244" s="42">
        <v>220</v>
      </c>
      <c r="C244" s="41">
        <v>264.1227</v>
      </c>
      <c r="D244" s="81">
        <f t="shared" si="3"/>
        <v>120.055772727273</v>
      </c>
    </row>
    <row r="245" ht="19.9" customHeight="1" spans="1:4">
      <c r="A245" s="74" t="s">
        <v>148</v>
      </c>
      <c r="B245" s="42">
        <v>2</v>
      </c>
      <c r="C245" s="41">
        <v>0</v>
      </c>
      <c r="D245" s="81">
        <f t="shared" si="3"/>
        <v>0</v>
      </c>
    </row>
    <row r="246" ht="19.9" customHeight="1" spans="1:4">
      <c r="A246" s="74" t="s">
        <v>333</v>
      </c>
      <c r="B246" s="42">
        <v>101</v>
      </c>
      <c r="C246" s="41">
        <v>0</v>
      </c>
      <c r="D246" s="81">
        <f t="shared" si="3"/>
        <v>0</v>
      </c>
    </row>
    <row r="247" ht="19.9" customHeight="1" spans="1:4">
      <c r="A247" s="74" t="s">
        <v>334</v>
      </c>
      <c r="B247" s="42">
        <v>80</v>
      </c>
      <c r="C247" s="41">
        <v>0</v>
      </c>
      <c r="D247" s="81">
        <f t="shared" si="3"/>
        <v>0</v>
      </c>
    </row>
    <row r="248" ht="19.9" customHeight="1" spans="1:4">
      <c r="A248" s="74" t="s">
        <v>335</v>
      </c>
      <c r="B248" s="42">
        <v>1380</v>
      </c>
      <c r="C248" s="41">
        <v>568</v>
      </c>
      <c r="D248" s="81">
        <f t="shared" si="3"/>
        <v>41.1594202898551</v>
      </c>
    </row>
    <row r="249" ht="19.9" customHeight="1" spans="1:4">
      <c r="A249" s="74" t="s">
        <v>336</v>
      </c>
      <c r="B249" s="42">
        <v>92</v>
      </c>
      <c r="C249" s="41">
        <v>60</v>
      </c>
      <c r="D249" s="81">
        <f t="shared" si="3"/>
        <v>65.2173913043478</v>
      </c>
    </row>
    <row r="250" ht="19.9" customHeight="1" spans="1:4">
      <c r="A250" s="73" t="s">
        <v>337</v>
      </c>
      <c r="B250" s="43">
        <v>6513</v>
      </c>
      <c r="C250" s="39">
        <v>50</v>
      </c>
      <c r="D250" s="57">
        <f t="shared" si="3"/>
        <v>0.767695378473822</v>
      </c>
    </row>
    <row r="251" ht="19.9" customHeight="1" spans="1:4">
      <c r="A251" s="74" t="s">
        <v>338</v>
      </c>
      <c r="B251" s="42">
        <v>807</v>
      </c>
      <c r="C251" s="41">
        <v>50</v>
      </c>
      <c r="D251" s="81">
        <f t="shared" si="3"/>
        <v>6.19578686493185</v>
      </c>
    </row>
    <row r="252" ht="19.9" customHeight="1" spans="1:4">
      <c r="A252" s="74" t="s">
        <v>339</v>
      </c>
      <c r="B252" s="42">
        <v>5706</v>
      </c>
      <c r="C252" s="41">
        <v>0</v>
      </c>
      <c r="D252" s="81">
        <f t="shared" si="3"/>
        <v>0</v>
      </c>
    </row>
    <row r="253" s="54" customFormat="1" ht="19.9" customHeight="1" spans="1:4">
      <c r="A253" s="73" t="s">
        <v>340</v>
      </c>
      <c r="B253" s="43">
        <v>278</v>
      </c>
      <c r="C253" s="39">
        <v>0</v>
      </c>
      <c r="D253" s="57">
        <f t="shared" si="3"/>
        <v>0</v>
      </c>
    </row>
    <row r="254" ht="19.9" customHeight="1" spans="1:4">
      <c r="A254" s="74" t="s">
        <v>341</v>
      </c>
      <c r="B254" s="42">
        <v>255</v>
      </c>
      <c r="C254" s="41">
        <v>0</v>
      </c>
      <c r="D254" s="81">
        <f t="shared" si="3"/>
        <v>0</v>
      </c>
    </row>
    <row r="255" ht="19.9" customHeight="1" spans="1:4">
      <c r="A255" s="74" t="s">
        <v>342</v>
      </c>
      <c r="B255" s="42">
        <v>23</v>
      </c>
      <c r="C255" s="41">
        <v>0</v>
      </c>
      <c r="D255" s="81">
        <f t="shared" si="3"/>
        <v>0</v>
      </c>
    </row>
    <row r="256" s="54" customFormat="1" ht="19.9" customHeight="1" spans="1:4">
      <c r="A256" s="73" t="s">
        <v>343</v>
      </c>
      <c r="B256" s="43">
        <v>1316</v>
      </c>
      <c r="C256" s="39">
        <v>0</v>
      </c>
      <c r="D256" s="57">
        <f t="shared" si="3"/>
        <v>0</v>
      </c>
    </row>
    <row r="257" s="29" customFormat="1" ht="19.9" customHeight="1" spans="1:4">
      <c r="A257" s="74" t="s">
        <v>344</v>
      </c>
      <c r="B257" s="42">
        <v>55</v>
      </c>
      <c r="C257" s="41">
        <v>0</v>
      </c>
      <c r="D257" s="81">
        <f t="shared" si="3"/>
        <v>0</v>
      </c>
    </row>
    <row r="258" s="29" customFormat="1" ht="19.9" customHeight="1" spans="1:4">
      <c r="A258" s="74" t="s">
        <v>345</v>
      </c>
      <c r="B258" s="42">
        <v>1261</v>
      </c>
      <c r="C258" s="41">
        <v>0</v>
      </c>
      <c r="D258" s="81">
        <f t="shared" si="3"/>
        <v>0</v>
      </c>
    </row>
    <row r="259" s="54" customFormat="1" ht="19.9" customHeight="1" spans="1:4">
      <c r="A259" s="73" t="s">
        <v>346</v>
      </c>
      <c r="B259" s="43">
        <v>406</v>
      </c>
      <c r="C259" s="39">
        <v>0</v>
      </c>
      <c r="D259" s="57">
        <f t="shared" si="3"/>
        <v>0</v>
      </c>
    </row>
    <row r="260" s="29" customFormat="1" ht="19.9" customHeight="1" spans="1:4">
      <c r="A260" s="74" t="s">
        <v>347</v>
      </c>
      <c r="B260" s="42">
        <v>7</v>
      </c>
      <c r="C260" s="41">
        <v>0</v>
      </c>
      <c r="D260" s="81">
        <f t="shared" si="3"/>
        <v>0</v>
      </c>
    </row>
    <row r="261" s="29" customFormat="1" ht="19.9" customHeight="1" spans="1:4">
      <c r="A261" s="74" t="s">
        <v>348</v>
      </c>
      <c r="B261" s="42">
        <v>399</v>
      </c>
      <c r="C261" s="41">
        <v>0</v>
      </c>
      <c r="D261" s="81">
        <f t="shared" si="3"/>
        <v>0</v>
      </c>
    </row>
    <row r="262" s="54" customFormat="1" ht="19.9" customHeight="1" spans="1:4">
      <c r="A262" s="73" t="s">
        <v>349</v>
      </c>
      <c r="B262" s="43">
        <v>7569</v>
      </c>
      <c r="C262" s="39">
        <v>652</v>
      </c>
      <c r="D262" s="57">
        <f t="shared" ref="D262:D325" si="4">C262/B262*100</f>
        <v>8.61408376271634</v>
      </c>
    </row>
    <row r="263" ht="19.9" customHeight="1" spans="1:4">
      <c r="A263" s="74" t="s">
        <v>350</v>
      </c>
      <c r="B263" s="42">
        <v>7569</v>
      </c>
      <c r="C263" s="41">
        <v>652</v>
      </c>
      <c r="D263" s="81">
        <f t="shared" si="4"/>
        <v>8.61408376271634</v>
      </c>
    </row>
    <row r="264" s="54" customFormat="1" ht="19.9" customHeight="1" spans="1:4">
      <c r="A264" s="73" t="s">
        <v>351</v>
      </c>
      <c r="B264" s="43">
        <v>7</v>
      </c>
      <c r="C264" s="39">
        <v>0</v>
      </c>
      <c r="D264" s="57">
        <f t="shared" si="4"/>
        <v>0</v>
      </c>
    </row>
    <row r="265" ht="19.9" customHeight="1" spans="1:4">
      <c r="A265" s="74" t="s">
        <v>352</v>
      </c>
      <c r="B265" s="42">
        <v>7</v>
      </c>
      <c r="C265" s="41">
        <v>0</v>
      </c>
      <c r="D265" s="81">
        <f t="shared" si="4"/>
        <v>0</v>
      </c>
    </row>
    <row r="266" ht="19.9" customHeight="1" spans="1:4">
      <c r="A266" s="73" t="s">
        <v>353</v>
      </c>
      <c r="B266" s="43">
        <v>316</v>
      </c>
      <c r="C266" s="39">
        <v>179.4902</v>
      </c>
      <c r="D266" s="57">
        <f t="shared" si="4"/>
        <v>56.8006962025316</v>
      </c>
    </row>
    <row r="267" ht="19.9" customHeight="1" spans="1:4">
      <c r="A267" s="74" t="s">
        <v>147</v>
      </c>
      <c r="B267" s="42">
        <v>174</v>
      </c>
      <c r="C267" s="41">
        <v>179.4902</v>
      </c>
      <c r="D267" s="81">
        <f t="shared" si="4"/>
        <v>103.155287356322</v>
      </c>
    </row>
    <row r="268" ht="19.9" customHeight="1" spans="1:4">
      <c r="A268" s="74" t="s">
        <v>148</v>
      </c>
      <c r="B268" s="42">
        <v>2</v>
      </c>
      <c r="C268" s="41">
        <v>0</v>
      </c>
      <c r="D268" s="81">
        <f t="shared" si="4"/>
        <v>0</v>
      </c>
    </row>
    <row r="269" ht="19.9" customHeight="1" spans="1:4">
      <c r="A269" s="74" t="s">
        <v>354</v>
      </c>
      <c r="B269" s="42">
        <v>140</v>
      </c>
      <c r="C269" s="41">
        <v>0</v>
      </c>
      <c r="D269" s="81">
        <f t="shared" si="4"/>
        <v>0</v>
      </c>
    </row>
    <row r="270" s="54" customFormat="1" ht="19.9" customHeight="1" spans="1:4">
      <c r="A270" s="73" t="s">
        <v>355</v>
      </c>
      <c r="B270" s="43">
        <v>108</v>
      </c>
      <c r="C270" s="39">
        <v>0</v>
      </c>
      <c r="D270" s="57">
        <f t="shared" si="4"/>
        <v>0</v>
      </c>
    </row>
    <row r="271" ht="19.9" customHeight="1" spans="1:4">
      <c r="A271" s="74" t="s">
        <v>356</v>
      </c>
      <c r="B271" s="42">
        <v>108</v>
      </c>
      <c r="C271" s="41">
        <v>0</v>
      </c>
      <c r="D271" s="81">
        <f t="shared" si="4"/>
        <v>0</v>
      </c>
    </row>
    <row r="272" ht="19.9" customHeight="1" spans="1:4">
      <c r="A272" s="73" t="s">
        <v>357</v>
      </c>
      <c r="B272" s="43">
        <v>4702</v>
      </c>
      <c r="C272" s="39">
        <v>35598.4463</v>
      </c>
      <c r="D272" s="57">
        <f t="shared" si="4"/>
        <v>757.091584432157</v>
      </c>
    </row>
    <row r="273" ht="19.9" customHeight="1" spans="1:4">
      <c r="A273" s="74" t="s">
        <v>358</v>
      </c>
      <c r="B273" s="42">
        <v>4702</v>
      </c>
      <c r="C273" s="41">
        <v>35598.4463</v>
      </c>
      <c r="D273" s="81">
        <f t="shared" si="4"/>
        <v>757.091584432157</v>
      </c>
    </row>
    <row r="274" ht="19.9" customHeight="1" spans="1:4">
      <c r="A274" s="73" t="s">
        <v>359</v>
      </c>
      <c r="B274" s="43">
        <v>37989</v>
      </c>
      <c r="C274" s="39">
        <v>37025</v>
      </c>
      <c r="D274" s="57">
        <f t="shared" si="4"/>
        <v>97.4624233330701</v>
      </c>
    </row>
    <row r="275" ht="19.9" customHeight="1" spans="1:4">
      <c r="A275" s="73" t="s">
        <v>360</v>
      </c>
      <c r="B275" s="43">
        <v>1014</v>
      </c>
      <c r="C275" s="39">
        <v>1437.4151</v>
      </c>
      <c r="D275" s="57">
        <f t="shared" si="4"/>
        <v>141.75691321499</v>
      </c>
    </row>
    <row r="276" ht="19.9" customHeight="1" spans="1:4">
      <c r="A276" s="74" t="s">
        <v>147</v>
      </c>
      <c r="B276" s="42">
        <v>1014</v>
      </c>
      <c r="C276" s="41">
        <v>824.4151</v>
      </c>
      <c r="D276" s="81">
        <f t="shared" si="4"/>
        <v>81.3032642998028</v>
      </c>
    </row>
    <row r="277" ht="19.9" customHeight="1" spans="1:4">
      <c r="A277" s="74" t="s">
        <v>361</v>
      </c>
      <c r="B277" s="42">
        <v>0</v>
      </c>
      <c r="C277" s="41">
        <v>613</v>
      </c>
      <c r="D277" s="81">
        <v>0</v>
      </c>
    </row>
    <row r="278" s="54" customFormat="1" ht="19.9" customHeight="1" spans="1:4">
      <c r="A278" s="73" t="s">
        <v>362</v>
      </c>
      <c r="B278" s="43">
        <v>505</v>
      </c>
      <c r="C278" s="39">
        <v>0</v>
      </c>
      <c r="D278" s="57">
        <f t="shared" si="4"/>
        <v>0</v>
      </c>
    </row>
    <row r="279" ht="19.9" customHeight="1" spans="1:4">
      <c r="A279" s="74" t="s">
        <v>363</v>
      </c>
      <c r="B279" s="42">
        <v>335</v>
      </c>
      <c r="C279" s="41">
        <v>0</v>
      </c>
      <c r="D279" s="81">
        <f t="shared" si="4"/>
        <v>0</v>
      </c>
    </row>
    <row r="280" ht="19.9" customHeight="1" spans="1:4">
      <c r="A280" s="74" t="s">
        <v>364</v>
      </c>
      <c r="B280" s="42">
        <v>125</v>
      </c>
      <c r="C280" s="41">
        <v>0</v>
      </c>
      <c r="D280" s="81">
        <f t="shared" si="4"/>
        <v>0</v>
      </c>
    </row>
    <row r="281" ht="19.9" customHeight="1" spans="1:4">
      <c r="A281" s="74" t="s">
        <v>365</v>
      </c>
      <c r="B281" s="42">
        <v>45</v>
      </c>
      <c r="C281" s="41">
        <v>0</v>
      </c>
      <c r="D281" s="81">
        <f t="shared" si="4"/>
        <v>0</v>
      </c>
    </row>
    <row r="282" ht="19.9" customHeight="1" spans="1:4">
      <c r="A282" s="73" t="s">
        <v>366</v>
      </c>
      <c r="B282" s="43">
        <v>5274</v>
      </c>
      <c r="C282" s="39">
        <v>4796.0871</v>
      </c>
      <c r="D282" s="57">
        <f t="shared" si="4"/>
        <v>90.9383219567691</v>
      </c>
    </row>
    <row r="283" ht="19.9" customHeight="1" spans="1:4">
      <c r="A283" s="74" t="s">
        <v>367</v>
      </c>
      <c r="B283" s="42">
        <v>4639</v>
      </c>
      <c r="C283" s="41">
        <v>4796.0871</v>
      </c>
      <c r="D283" s="81">
        <f t="shared" si="4"/>
        <v>103.386227635266</v>
      </c>
    </row>
    <row r="284" ht="19.9" customHeight="1" spans="1:4">
      <c r="A284" s="74" t="s">
        <v>368</v>
      </c>
      <c r="B284" s="42">
        <v>635</v>
      </c>
      <c r="C284" s="41">
        <v>0</v>
      </c>
      <c r="D284" s="81">
        <f t="shared" si="4"/>
        <v>0</v>
      </c>
    </row>
    <row r="285" ht="19.9" customHeight="1" spans="1:4">
      <c r="A285" s="73" t="s">
        <v>369</v>
      </c>
      <c r="B285" s="43">
        <v>4813</v>
      </c>
      <c r="C285" s="39">
        <v>1185.287</v>
      </c>
      <c r="D285" s="57">
        <f t="shared" si="4"/>
        <v>24.6267816330771</v>
      </c>
    </row>
    <row r="286" ht="19.9" customHeight="1" spans="1:4">
      <c r="A286" s="74" t="s">
        <v>370</v>
      </c>
      <c r="B286" s="42">
        <v>338</v>
      </c>
      <c r="C286" s="41">
        <v>318.3012</v>
      </c>
      <c r="D286" s="81">
        <f t="shared" si="4"/>
        <v>94.1719526627219</v>
      </c>
    </row>
    <row r="287" ht="19.9" customHeight="1" spans="1:4">
      <c r="A287" s="74" t="s">
        <v>371</v>
      </c>
      <c r="B287" s="42">
        <v>263</v>
      </c>
      <c r="C287" s="41">
        <v>267.3879</v>
      </c>
      <c r="D287" s="81">
        <f t="shared" si="4"/>
        <v>101.668403041825</v>
      </c>
    </row>
    <row r="288" ht="19.9" customHeight="1" spans="1:4">
      <c r="A288" s="74" t="s">
        <v>372</v>
      </c>
      <c r="B288" s="42">
        <v>639</v>
      </c>
      <c r="C288" s="41">
        <v>501.5979</v>
      </c>
      <c r="D288" s="81">
        <f t="shared" si="4"/>
        <v>78.497323943662</v>
      </c>
    </row>
    <row r="289" ht="19.9" customHeight="1" spans="1:4">
      <c r="A289" s="74" t="s">
        <v>373</v>
      </c>
      <c r="B289" s="42">
        <v>2646</v>
      </c>
      <c r="C289" s="41">
        <v>72</v>
      </c>
      <c r="D289" s="81">
        <f t="shared" si="4"/>
        <v>2.72108843537415</v>
      </c>
    </row>
    <row r="290" ht="19.9" customHeight="1" spans="1:4">
      <c r="A290" s="74" t="s">
        <v>374</v>
      </c>
      <c r="B290" s="42">
        <v>678</v>
      </c>
      <c r="C290" s="41">
        <v>0</v>
      </c>
      <c r="D290" s="81">
        <f t="shared" si="4"/>
        <v>0</v>
      </c>
    </row>
    <row r="291" ht="19.9" customHeight="1" spans="1:4">
      <c r="A291" s="74" t="s">
        <v>375</v>
      </c>
      <c r="B291" s="42">
        <v>249</v>
      </c>
      <c r="C291" s="41">
        <v>26</v>
      </c>
      <c r="D291" s="81">
        <f t="shared" si="4"/>
        <v>10.4417670682731</v>
      </c>
    </row>
    <row r="292" ht="19.9" customHeight="1" spans="1:4">
      <c r="A292" s="73" t="s">
        <v>376</v>
      </c>
      <c r="B292" s="43">
        <v>1267</v>
      </c>
      <c r="C292" s="39">
        <v>150</v>
      </c>
      <c r="D292" s="57">
        <f t="shared" si="4"/>
        <v>11.8389897395422</v>
      </c>
    </row>
    <row r="293" ht="19.9" customHeight="1" spans="1:4">
      <c r="A293" s="74" t="s">
        <v>377</v>
      </c>
      <c r="B293" s="42">
        <v>1093</v>
      </c>
      <c r="C293" s="41">
        <v>150</v>
      </c>
      <c r="D293" s="81">
        <f t="shared" si="4"/>
        <v>13.7236962488564</v>
      </c>
    </row>
    <row r="294" ht="19.9" customHeight="1" spans="1:4">
      <c r="A294" s="74" t="s">
        <v>378</v>
      </c>
      <c r="B294" s="42">
        <v>174</v>
      </c>
      <c r="C294" s="41">
        <v>0</v>
      </c>
      <c r="D294" s="81">
        <f t="shared" si="4"/>
        <v>0</v>
      </c>
    </row>
    <row r="295" ht="19.9" customHeight="1" spans="1:4">
      <c r="A295" s="73" t="s">
        <v>379</v>
      </c>
      <c r="B295" s="43">
        <v>3114</v>
      </c>
      <c r="C295" s="39">
        <v>8189.0667</v>
      </c>
      <c r="D295" s="57">
        <f t="shared" si="4"/>
        <v>262.975809248555</v>
      </c>
    </row>
    <row r="296" ht="19.9" customHeight="1" spans="1:4">
      <c r="A296" s="74" t="s">
        <v>380</v>
      </c>
      <c r="B296" s="42">
        <v>2306</v>
      </c>
      <c r="C296" s="41">
        <v>2534.1238</v>
      </c>
      <c r="D296" s="81">
        <f t="shared" si="4"/>
        <v>109.89261925412</v>
      </c>
    </row>
    <row r="297" ht="19.9" customHeight="1" spans="1:4">
      <c r="A297" s="74" t="s">
        <v>381</v>
      </c>
      <c r="B297" s="42">
        <v>756</v>
      </c>
      <c r="C297" s="41">
        <v>2819.2767</v>
      </c>
      <c r="D297" s="81">
        <f t="shared" si="4"/>
        <v>372.920198412698</v>
      </c>
    </row>
    <row r="298" ht="19.9" customHeight="1" spans="1:4">
      <c r="A298" s="74" t="s">
        <v>382</v>
      </c>
      <c r="B298" s="42">
        <v>52</v>
      </c>
      <c r="C298" s="41">
        <v>2835.6662</v>
      </c>
      <c r="D298" s="81">
        <f t="shared" si="4"/>
        <v>5453.20423076923</v>
      </c>
    </row>
    <row r="299" ht="19.9" customHeight="1" spans="1:4">
      <c r="A299" s="73" t="s">
        <v>383</v>
      </c>
      <c r="B299" s="43">
        <v>13583</v>
      </c>
      <c r="C299" s="39">
        <v>512</v>
      </c>
      <c r="D299" s="57">
        <f t="shared" si="4"/>
        <v>3.76941765442097</v>
      </c>
    </row>
    <row r="300" ht="19.9" customHeight="1" spans="1:4">
      <c r="A300" s="74" t="s">
        <v>384</v>
      </c>
      <c r="B300" s="42">
        <v>13583</v>
      </c>
      <c r="C300" s="41">
        <v>512</v>
      </c>
      <c r="D300" s="81">
        <f t="shared" si="4"/>
        <v>3.76941765442097</v>
      </c>
    </row>
    <row r="301" ht="19.9" customHeight="1" spans="1:4">
      <c r="A301" s="73" t="s">
        <v>385</v>
      </c>
      <c r="B301" s="43">
        <v>1858</v>
      </c>
      <c r="C301" s="39">
        <v>326</v>
      </c>
      <c r="D301" s="57">
        <f t="shared" si="4"/>
        <v>17.545748116254</v>
      </c>
    </row>
    <row r="302" ht="19.9" customHeight="1" spans="1:4">
      <c r="A302" s="74" t="s">
        <v>386</v>
      </c>
      <c r="B302" s="42">
        <v>1858</v>
      </c>
      <c r="C302" s="41">
        <v>326</v>
      </c>
      <c r="D302" s="81">
        <f t="shared" si="4"/>
        <v>17.545748116254</v>
      </c>
    </row>
    <row r="303" s="54" customFormat="1" ht="19.9" customHeight="1" spans="1:4">
      <c r="A303" s="73" t="s">
        <v>387</v>
      </c>
      <c r="B303" s="43">
        <v>52</v>
      </c>
      <c r="C303" s="39">
        <v>0</v>
      </c>
      <c r="D303" s="57">
        <f t="shared" si="4"/>
        <v>0</v>
      </c>
    </row>
    <row r="304" ht="19.9" customHeight="1" spans="1:4">
      <c r="A304" s="74" t="s">
        <v>388</v>
      </c>
      <c r="B304" s="42">
        <v>52</v>
      </c>
      <c r="C304" s="41">
        <v>0</v>
      </c>
      <c r="D304" s="81">
        <f t="shared" si="4"/>
        <v>0</v>
      </c>
    </row>
    <row r="305" ht="19.9" customHeight="1" spans="1:4">
      <c r="A305" s="73" t="s">
        <v>389</v>
      </c>
      <c r="B305" s="43">
        <v>554</v>
      </c>
      <c r="C305" s="39">
        <v>1256.5829</v>
      </c>
      <c r="D305" s="57">
        <f t="shared" si="4"/>
        <v>226.820018050542</v>
      </c>
    </row>
    <row r="306" ht="19.9" customHeight="1" spans="1:4">
      <c r="A306" s="74" t="s">
        <v>147</v>
      </c>
      <c r="B306" s="42">
        <v>458</v>
      </c>
      <c r="C306" s="41">
        <v>417.5829</v>
      </c>
      <c r="D306" s="81">
        <f t="shared" si="4"/>
        <v>91.1753056768559</v>
      </c>
    </row>
    <row r="307" ht="19.9" customHeight="1" spans="1:4">
      <c r="A307" s="74" t="s">
        <v>148</v>
      </c>
      <c r="B307" s="42">
        <v>10</v>
      </c>
      <c r="C307" s="41">
        <v>0</v>
      </c>
      <c r="D307" s="81">
        <f t="shared" si="4"/>
        <v>0</v>
      </c>
    </row>
    <row r="308" ht="19.9" customHeight="1" spans="1:4">
      <c r="A308" s="74" t="s">
        <v>390</v>
      </c>
      <c r="B308" s="42">
        <v>46</v>
      </c>
      <c r="C308" s="41">
        <v>0</v>
      </c>
      <c r="D308" s="81">
        <f t="shared" si="4"/>
        <v>0</v>
      </c>
    </row>
    <row r="309" ht="19.9" customHeight="1" spans="1:4">
      <c r="A309" s="74" t="s">
        <v>391</v>
      </c>
      <c r="B309" s="42">
        <v>40</v>
      </c>
      <c r="C309" s="41">
        <v>839</v>
      </c>
      <c r="D309" s="81">
        <f t="shared" si="4"/>
        <v>2097.5</v>
      </c>
    </row>
    <row r="310" s="54" customFormat="1" ht="19.9" customHeight="1" spans="1:4">
      <c r="A310" s="73" t="s">
        <v>392</v>
      </c>
      <c r="B310" s="43">
        <v>205</v>
      </c>
      <c r="C310" s="39">
        <v>0</v>
      </c>
      <c r="D310" s="57">
        <f t="shared" si="4"/>
        <v>0</v>
      </c>
    </row>
    <row r="311" ht="19.9" customHeight="1" spans="1:4">
      <c r="A311" s="74" t="s">
        <v>393</v>
      </c>
      <c r="B311" s="42">
        <v>5</v>
      </c>
      <c r="C311" s="41">
        <v>0</v>
      </c>
      <c r="D311" s="81">
        <f t="shared" si="4"/>
        <v>0</v>
      </c>
    </row>
    <row r="312" ht="19.9" customHeight="1" spans="1:4">
      <c r="A312" s="74" t="s">
        <v>394</v>
      </c>
      <c r="B312" s="42">
        <v>200</v>
      </c>
      <c r="C312" s="41">
        <v>0</v>
      </c>
      <c r="D312" s="81">
        <f t="shared" si="4"/>
        <v>0</v>
      </c>
    </row>
    <row r="313" ht="19.9" customHeight="1" spans="1:4">
      <c r="A313" s="73" t="s">
        <v>395</v>
      </c>
      <c r="B313" s="43">
        <v>5750</v>
      </c>
      <c r="C313" s="39">
        <v>19172.5612</v>
      </c>
      <c r="D313" s="57">
        <f t="shared" si="4"/>
        <v>333.435846956522</v>
      </c>
    </row>
    <row r="314" ht="19.9" customHeight="1" spans="1:4">
      <c r="A314" s="74" t="s">
        <v>396</v>
      </c>
      <c r="B314" s="42">
        <v>5750</v>
      </c>
      <c r="C314" s="41">
        <v>19172.5612</v>
      </c>
      <c r="D314" s="81">
        <f t="shared" si="4"/>
        <v>333.435846956522</v>
      </c>
    </row>
    <row r="315" ht="19.9" customHeight="1" spans="1:4">
      <c r="A315" s="73" t="s">
        <v>397</v>
      </c>
      <c r="B315" s="43">
        <v>27131</v>
      </c>
      <c r="C315" s="39">
        <v>24714</v>
      </c>
      <c r="D315" s="57">
        <f t="shared" si="4"/>
        <v>91.0913714938631</v>
      </c>
    </row>
    <row r="316" ht="19.9" customHeight="1" spans="1:4">
      <c r="A316" s="73" t="s">
        <v>398</v>
      </c>
      <c r="B316" s="43">
        <v>1410</v>
      </c>
      <c r="C316" s="39">
        <v>0</v>
      </c>
      <c r="D316" s="57">
        <f t="shared" si="4"/>
        <v>0</v>
      </c>
    </row>
    <row r="317" s="29" customFormat="1" ht="19.9" customHeight="1" spans="1:4">
      <c r="A317" s="74" t="s">
        <v>399</v>
      </c>
      <c r="B317" s="42">
        <v>1410</v>
      </c>
      <c r="C317" s="41">
        <v>0</v>
      </c>
      <c r="D317" s="81">
        <f t="shared" si="4"/>
        <v>0</v>
      </c>
    </row>
    <row r="318" s="29" customFormat="1" ht="19.9" customHeight="1" spans="1:4">
      <c r="A318" s="74" t="s">
        <v>400</v>
      </c>
      <c r="B318" s="42">
        <v>1</v>
      </c>
      <c r="C318" s="41">
        <v>0</v>
      </c>
      <c r="D318" s="81">
        <f t="shared" si="4"/>
        <v>0</v>
      </c>
    </row>
    <row r="319" s="29" customFormat="1" ht="19.9" customHeight="1" spans="1:4">
      <c r="A319" s="74" t="s">
        <v>401</v>
      </c>
      <c r="B319" s="42">
        <v>1</v>
      </c>
      <c r="C319" s="41">
        <v>0</v>
      </c>
      <c r="D319" s="81">
        <f t="shared" si="4"/>
        <v>0</v>
      </c>
    </row>
    <row r="320" ht="19.9" customHeight="1" spans="1:4">
      <c r="A320" s="73" t="s">
        <v>402</v>
      </c>
      <c r="B320" s="43">
        <v>10964</v>
      </c>
      <c r="C320" s="39">
        <v>14950</v>
      </c>
      <c r="D320" s="57">
        <f t="shared" si="4"/>
        <v>136.355344764684</v>
      </c>
    </row>
    <row r="321" s="29" customFormat="1" ht="19.9" customHeight="1" spans="1:4">
      <c r="A321" s="74" t="s">
        <v>403</v>
      </c>
      <c r="B321" s="42">
        <v>995</v>
      </c>
      <c r="C321" s="41">
        <v>0</v>
      </c>
      <c r="D321" s="81">
        <f t="shared" si="4"/>
        <v>0</v>
      </c>
    </row>
    <row r="322" s="29" customFormat="1" ht="19.9" customHeight="1" spans="1:4">
      <c r="A322" s="74" t="s">
        <v>404</v>
      </c>
      <c r="B322" s="42">
        <v>637</v>
      </c>
      <c r="C322" s="41">
        <v>0</v>
      </c>
      <c r="D322" s="81">
        <f t="shared" si="4"/>
        <v>0</v>
      </c>
    </row>
    <row r="323" ht="19.9" customHeight="1" spans="1:4">
      <c r="A323" s="74" t="s">
        <v>405</v>
      </c>
      <c r="B323" s="42">
        <v>9332</v>
      </c>
      <c r="C323" s="41">
        <v>14950</v>
      </c>
      <c r="D323" s="81">
        <f t="shared" si="4"/>
        <v>160.20145735105</v>
      </c>
    </row>
    <row r="324" ht="19.9" customHeight="1" spans="1:4">
      <c r="A324" s="73" t="s">
        <v>406</v>
      </c>
      <c r="B324" s="43">
        <v>1214</v>
      </c>
      <c r="C324" s="39">
        <v>20</v>
      </c>
      <c r="D324" s="57">
        <f t="shared" si="4"/>
        <v>1.64744645799012</v>
      </c>
    </row>
    <row r="325" ht="19.9" customHeight="1" spans="1:4">
      <c r="A325" s="74" t="s">
        <v>407</v>
      </c>
      <c r="B325" s="42">
        <v>736</v>
      </c>
      <c r="C325" s="41">
        <v>20</v>
      </c>
      <c r="D325" s="81">
        <f t="shared" si="4"/>
        <v>2.71739130434783</v>
      </c>
    </row>
    <row r="326" ht="19.9" customHeight="1" spans="1:4">
      <c r="A326" s="74" t="s">
        <v>408</v>
      </c>
      <c r="B326" s="42">
        <v>82</v>
      </c>
      <c r="C326" s="41">
        <v>0</v>
      </c>
      <c r="D326" s="81">
        <f t="shared" ref="D326:D389" si="5">C326/B326*100</f>
        <v>0</v>
      </c>
    </row>
    <row r="327" ht="19.9" customHeight="1" spans="1:4">
      <c r="A327" s="74" t="s">
        <v>409</v>
      </c>
      <c r="B327" s="42">
        <v>396</v>
      </c>
      <c r="C327" s="41">
        <v>0</v>
      </c>
      <c r="D327" s="81">
        <f t="shared" si="5"/>
        <v>0</v>
      </c>
    </row>
    <row r="328" s="54" customFormat="1" ht="19.9" customHeight="1" spans="1:4">
      <c r="A328" s="73" t="s">
        <v>410</v>
      </c>
      <c r="B328" s="43">
        <v>7</v>
      </c>
      <c r="C328" s="39">
        <v>0</v>
      </c>
      <c r="D328" s="57">
        <f t="shared" si="5"/>
        <v>0</v>
      </c>
    </row>
    <row r="329" ht="19.9" customHeight="1" spans="1:4">
      <c r="A329" s="74" t="s">
        <v>411</v>
      </c>
      <c r="B329" s="42">
        <v>7</v>
      </c>
      <c r="C329" s="41">
        <v>0</v>
      </c>
      <c r="D329" s="81">
        <f t="shared" si="5"/>
        <v>0</v>
      </c>
    </row>
    <row r="330" ht="19.9" customHeight="1" spans="1:4">
      <c r="A330" s="73" t="s">
        <v>412</v>
      </c>
      <c r="B330" s="43">
        <v>13535</v>
      </c>
      <c r="C330" s="39">
        <v>9744</v>
      </c>
      <c r="D330" s="57">
        <f t="shared" si="5"/>
        <v>71.9911340967861</v>
      </c>
    </row>
    <row r="331" ht="19.9" customHeight="1" spans="1:4">
      <c r="A331" s="74" t="s">
        <v>413</v>
      </c>
      <c r="B331" s="42">
        <v>13535</v>
      </c>
      <c r="C331" s="41">
        <v>9744</v>
      </c>
      <c r="D331" s="81">
        <f t="shared" si="5"/>
        <v>71.9911340967861</v>
      </c>
    </row>
    <row r="332" ht="19.9" customHeight="1" spans="1:4">
      <c r="A332" s="73" t="s">
        <v>414</v>
      </c>
      <c r="B332" s="43">
        <v>12422</v>
      </c>
      <c r="C332" s="39">
        <v>9511</v>
      </c>
      <c r="D332" s="57">
        <f t="shared" si="5"/>
        <v>76.5657704073418</v>
      </c>
    </row>
    <row r="333" ht="19.9" customHeight="1" spans="1:4">
      <c r="A333" s="73" t="s">
        <v>415</v>
      </c>
      <c r="B333" s="43">
        <v>2431</v>
      </c>
      <c r="C333" s="39">
        <v>2102.539</v>
      </c>
      <c r="D333" s="57">
        <f t="shared" si="5"/>
        <v>86.4886466474702</v>
      </c>
    </row>
    <row r="334" ht="19.9" customHeight="1" spans="1:4">
      <c r="A334" s="74" t="s">
        <v>147</v>
      </c>
      <c r="B334" s="42">
        <v>375</v>
      </c>
      <c r="C334" s="41">
        <v>394.8791</v>
      </c>
      <c r="D334" s="81">
        <f t="shared" si="5"/>
        <v>105.301093333333</v>
      </c>
    </row>
    <row r="335" ht="19.9" customHeight="1" spans="1:4">
      <c r="A335" s="74" t="s">
        <v>416</v>
      </c>
      <c r="B335" s="42">
        <v>1533</v>
      </c>
      <c r="C335" s="41">
        <v>1442.1082</v>
      </c>
      <c r="D335" s="81">
        <f t="shared" si="5"/>
        <v>94.0709849967384</v>
      </c>
    </row>
    <row r="336" ht="19.9" customHeight="1" spans="1:4">
      <c r="A336" s="74" t="s">
        <v>417</v>
      </c>
      <c r="B336" s="42">
        <v>196</v>
      </c>
      <c r="C336" s="41">
        <v>209.6012</v>
      </c>
      <c r="D336" s="81">
        <f t="shared" si="5"/>
        <v>106.939387755102</v>
      </c>
    </row>
    <row r="337" ht="19.9" customHeight="1" spans="1:4">
      <c r="A337" s="74" t="s">
        <v>418</v>
      </c>
      <c r="B337" s="42">
        <v>327</v>
      </c>
      <c r="C337" s="41">
        <v>55.9505</v>
      </c>
      <c r="D337" s="81">
        <f t="shared" si="5"/>
        <v>17.110244648318</v>
      </c>
    </row>
    <row r="338" ht="19.9" customHeight="1" spans="1:4">
      <c r="A338" s="73" t="s">
        <v>419</v>
      </c>
      <c r="B338" s="43">
        <v>5762</v>
      </c>
      <c r="C338" s="39">
        <v>1497</v>
      </c>
      <c r="D338" s="57">
        <f t="shared" si="5"/>
        <v>25.9805623047553</v>
      </c>
    </row>
    <row r="339" ht="19.9" customHeight="1" spans="1:4">
      <c r="A339" s="74" t="s">
        <v>420</v>
      </c>
      <c r="B339" s="42">
        <v>5762</v>
      </c>
      <c r="C339" s="41">
        <v>1497</v>
      </c>
      <c r="D339" s="81">
        <f t="shared" si="5"/>
        <v>25.9805623047553</v>
      </c>
    </row>
    <row r="340" ht="19.9" customHeight="1" spans="1:4">
      <c r="A340" s="73" t="s">
        <v>421</v>
      </c>
      <c r="B340" s="43">
        <v>3109</v>
      </c>
      <c r="C340" s="39">
        <v>3074.3552</v>
      </c>
      <c r="D340" s="57">
        <f t="shared" si="5"/>
        <v>98.8856609842393</v>
      </c>
    </row>
    <row r="341" ht="19.9" customHeight="1" spans="1:4">
      <c r="A341" s="74" t="s">
        <v>422</v>
      </c>
      <c r="B341" s="42">
        <v>3109</v>
      </c>
      <c r="C341" s="41">
        <v>3074.3552</v>
      </c>
      <c r="D341" s="81">
        <f t="shared" si="5"/>
        <v>98.8856609842393</v>
      </c>
    </row>
    <row r="342" ht="19.9" customHeight="1" spans="1:4">
      <c r="A342" s="73" t="s">
        <v>423</v>
      </c>
      <c r="B342" s="43">
        <v>234</v>
      </c>
      <c r="C342" s="39">
        <v>277.6682</v>
      </c>
      <c r="D342" s="57">
        <f t="shared" si="5"/>
        <v>118.661623931624</v>
      </c>
    </row>
    <row r="343" ht="19.9" customHeight="1" spans="1:4">
      <c r="A343" s="74" t="s">
        <v>424</v>
      </c>
      <c r="B343" s="42">
        <v>234</v>
      </c>
      <c r="C343" s="41">
        <v>277.6682</v>
      </c>
      <c r="D343" s="81">
        <f t="shared" si="5"/>
        <v>118.661623931624</v>
      </c>
    </row>
    <row r="344" ht="19.9" customHeight="1" spans="1:4">
      <c r="A344" s="73" t="s">
        <v>425</v>
      </c>
      <c r="B344" s="43">
        <v>886</v>
      </c>
      <c r="C344" s="39">
        <v>2559.4376</v>
      </c>
      <c r="D344" s="57">
        <f t="shared" si="5"/>
        <v>288.875575620768</v>
      </c>
    </row>
    <row r="345" ht="19.9" customHeight="1" spans="1:4">
      <c r="A345" s="74" t="s">
        <v>426</v>
      </c>
      <c r="B345" s="42">
        <v>886</v>
      </c>
      <c r="C345" s="41">
        <v>2559.4376</v>
      </c>
      <c r="D345" s="81">
        <f t="shared" si="5"/>
        <v>288.875575620768</v>
      </c>
    </row>
    <row r="346" ht="19.9" customHeight="1" spans="1:4">
      <c r="A346" s="73" t="s">
        <v>427</v>
      </c>
      <c r="B346" s="43">
        <v>73108</v>
      </c>
      <c r="C346" s="39">
        <v>61886</v>
      </c>
      <c r="D346" s="57">
        <f t="shared" si="5"/>
        <v>84.6501066914702</v>
      </c>
    </row>
    <row r="347" ht="19.9" customHeight="1" spans="1:4">
      <c r="A347" s="73" t="s">
        <v>428</v>
      </c>
      <c r="B347" s="43">
        <v>15480</v>
      </c>
      <c r="C347" s="39">
        <v>8468.49516</v>
      </c>
      <c r="D347" s="57">
        <f t="shared" si="5"/>
        <v>54.7060410852713</v>
      </c>
    </row>
    <row r="348" ht="19.9" customHeight="1" spans="1:4">
      <c r="A348" s="74" t="s">
        <v>147</v>
      </c>
      <c r="B348" s="42">
        <v>2255</v>
      </c>
      <c r="C348" s="41">
        <v>2656.0853</v>
      </c>
      <c r="D348" s="81">
        <f t="shared" si="5"/>
        <v>117.786487804878</v>
      </c>
    </row>
    <row r="349" ht="19.9" customHeight="1" spans="1:4">
      <c r="A349" s="74" t="s">
        <v>148</v>
      </c>
      <c r="B349" s="42">
        <v>58</v>
      </c>
      <c r="C349" s="41">
        <v>0</v>
      </c>
      <c r="D349" s="81">
        <f t="shared" si="5"/>
        <v>0</v>
      </c>
    </row>
    <row r="350" ht="19.9" customHeight="1" spans="1:4">
      <c r="A350" s="74" t="s">
        <v>429</v>
      </c>
      <c r="B350" s="42">
        <v>3</v>
      </c>
      <c r="C350" s="41">
        <v>0</v>
      </c>
      <c r="D350" s="81">
        <f t="shared" si="5"/>
        <v>0</v>
      </c>
    </row>
    <row r="351" ht="19.9" customHeight="1" spans="1:4">
      <c r="A351" s="74" t="s">
        <v>430</v>
      </c>
      <c r="B351" s="42">
        <v>419</v>
      </c>
      <c r="C351" s="41">
        <v>419.739</v>
      </c>
      <c r="D351" s="81">
        <f t="shared" si="5"/>
        <v>100.176372315036</v>
      </c>
    </row>
    <row r="352" ht="19.9" customHeight="1" spans="1:4">
      <c r="A352" s="74" t="s">
        <v>431</v>
      </c>
      <c r="B352" s="42">
        <v>647</v>
      </c>
      <c r="C352" s="41">
        <v>552.697</v>
      </c>
      <c r="D352" s="81">
        <f t="shared" si="5"/>
        <v>85.4245749613601</v>
      </c>
    </row>
    <row r="353" ht="19.9" customHeight="1" spans="1:4">
      <c r="A353" s="74" t="s">
        <v>432</v>
      </c>
      <c r="B353" s="42">
        <v>84</v>
      </c>
      <c r="C353" s="41">
        <v>0</v>
      </c>
      <c r="D353" s="81">
        <f t="shared" si="5"/>
        <v>0</v>
      </c>
    </row>
    <row r="354" ht="19.9" customHeight="1" spans="1:4">
      <c r="A354" s="74" t="s">
        <v>433</v>
      </c>
      <c r="B354" s="42">
        <v>219</v>
      </c>
      <c r="C354" s="41">
        <v>0</v>
      </c>
      <c r="D354" s="81">
        <f t="shared" si="5"/>
        <v>0</v>
      </c>
    </row>
    <row r="355" ht="19.9" customHeight="1" spans="1:4">
      <c r="A355" s="74" t="s">
        <v>434</v>
      </c>
      <c r="B355" s="42">
        <v>2649</v>
      </c>
      <c r="C355" s="41">
        <v>0</v>
      </c>
      <c r="D355" s="81">
        <f t="shared" si="5"/>
        <v>0</v>
      </c>
    </row>
    <row r="356" ht="19.9" customHeight="1" spans="1:4">
      <c r="A356" s="74" t="s">
        <v>435</v>
      </c>
      <c r="B356" s="42">
        <v>109</v>
      </c>
      <c r="C356" s="41">
        <v>0</v>
      </c>
      <c r="D356" s="81">
        <f t="shared" si="5"/>
        <v>0</v>
      </c>
    </row>
    <row r="357" ht="19.9" customHeight="1" spans="1:4">
      <c r="A357" s="74" t="s">
        <v>436</v>
      </c>
      <c r="B357" s="42">
        <v>496</v>
      </c>
      <c r="C357" s="41">
        <v>0</v>
      </c>
      <c r="D357" s="81">
        <f t="shared" si="5"/>
        <v>0</v>
      </c>
    </row>
    <row r="358" ht="19.9" customHeight="1" spans="1:4">
      <c r="A358" s="74" t="s">
        <v>437</v>
      </c>
      <c r="B358" s="42">
        <v>75</v>
      </c>
      <c r="C358" s="41">
        <v>0</v>
      </c>
      <c r="D358" s="81">
        <f t="shared" si="5"/>
        <v>0</v>
      </c>
    </row>
    <row r="359" ht="19.9" customHeight="1" spans="1:4">
      <c r="A359" s="74" t="s">
        <v>438</v>
      </c>
      <c r="B359" s="42">
        <v>81</v>
      </c>
      <c r="C359" s="41">
        <v>0</v>
      </c>
      <c r="D359" s="81">
        <f t="shared" si="5"/>
        <v>0</v>
      </c>
    </row>
    <row r="360" ht="19.9" customHeight="1" spans="1:4">
      <c r="A360" s="74" t="s">
        <v>439</v>
      </c>
      <c r="B360" s="42">
        <v>1073</v>
      </c>
      <c r="C360" s="41">
        <v>0</v>
      </c>
      <c r="D360" s="81">
        <f t="shared" si="5"/>
        <v>0</v>
      </c>
    </row>
    <row r="361" ht="19.9" customHeight="1" spans="1:4">
      <c r="A361" s="74" t="s">
        <v>440</v>
      </c>
      <c r="B361" s="42">
        <v>18</v>
      </c>
      <c r="C361" s="41">
        <v>0</v>
      </c>
      <c r="D361" s="81">
        <f t="shared" si="5"/>
        <v>0</v>
      </c>
    </row>
    <row r="362" ht="19.9" customHeight="1" spans="1:7">
      <c r="A362" s="74" t="s">
        <v>441</v>
      </c>
      <c r="B362" s="42">
        <v>6</v>
      </c>
      <c r="C362" s="41">
        <v>326</v>
      </c>
      <c r="D362" s="81">
        <f t="shared" si="5"/>
        <v>5433.33333333333</v>
      </c>
      <c r="G362" s="54"/>
    </row>
    <row r="363" ht="19.9" customHeight="1" spans="1:4">
      <c r="A363" s="74" t="s">
        <v>442</v>
      </c>
      <c r="B363" s="42">
        <v>2897</v>
      </c>
      <c r="C363" s="41">
        <v>0</v>
      </c>
      <c r="D363" s="81">
        <f t="shared" si="5"/>
        <v>0</v>
      </c>
    </row>
    <row r="364" ht="19.9" customHeight="1" spans="1:4">
      <c r="A364" s="74" t="s">
        <v>443</v>
      </c>
      <c r="B364" s="42">
        <v>4391</v>
      </c>
      <c r="C364" s="41">
        <v>4513.97386</v>
      </c>
      <c r="D364" s="81">
        <f t="shared" si="5"/>
        <v>102.800588931906</v>
      </c>
    </row>
    <row r="365" ht="19.9" customHeight="1" spans="1:4">
      <c r="A365" s="73" t="s">
        <v>444</v>
      </c>
      <c r="B365" s="43">
        <v>2157</v>
      </c>
      <c r="C365" s="39">
        <v>655.2217</v>
      </c>
      <c r="D365" s="57">
        <f t="shared" si="5"/>
        <v>30.3765275846083</v>
      </c>
    </row>
    <row r="366" ht="19.9" customHeight="1" spans="1:4">
      <c r="A366" s="74" t="s">
        <v>147</v>
      </c>
      <c r="B366" s="42">
        <v>644</v>
      </c>
      <c r="C366" s="41">
        <v>655.2217</v>
      </c>
      <c r="D366" s="81">
        <f t="shared" si="5"/>
        <v>101.7425</v>
      </c>
    </row>
    <row r="367" ht="19.9" customHeight="1" spans="1:4">
      <c r="A367" s="74" t="s">
        <v>445</v>
      </c>
      <c r="B367" s="42">
        <v>156</v>
      </c>
      <c r="C367" s="41">
        <v>0</v>
      </c>
      <c r="D367" s="81">
        <f t="shared" si="5"/>
        <v>0</v>
      </c>
    </row>
    <row r="368" ht="19.9" customHeight="1" spans="1:4">
      <c r="A368" s="74" t="s">
        <v>446</v>
      </c>
      <c r="B368" s="42">
        <v>46</v>
      </c>
      <c r="C368" s="41">
        <v>0</v>
      </c>
      <c r="D368" s="81">
        <f t="shared" si="5"/>
        <v>0</v>
      </c>
    </row>
    <row r="369" ht="19.9" customHeight="1" spans="1:4">
      <c r="A369" s="74" t="s">
        <v>447</v>
      </c>
      <c r="B369" s="42">
        <v>20</v>
      </c>
      <c r="C369" s="41">
        <v>0</v>
      </c>
      <c r="D369" s="81">
        <f t="shared" si="5"/>
        <v>0</v>
      </c>
    </row>
    <row r="370" ht="19.9" customHeight="1" spans="1:4">
      <c r="A370" s="74" t="s">
        <v>448</v>
      </c>
      <c r="B370" s="42">
        <v>60</v>
      </c>
      <c r="C370" s="41">
        <v>0</v>
      </c>
      <c r="D370" s="81">
        <f t="shared" si="5"/>
        <v>0</v>
      </c>
    </row>
    <row r="371" ht="19.9" customHeight="1" spans="1:4">
      <c r="A371" s="74" t="s">
        <v>449</v>
      </c>
      <c r="B371" s="42">
        <v>5</v>
      </c>
      <c r="C371" s="41">
        <v>0</v>
      </c>
      <c r="D371" s="81">
        <f t="shared" si="5"/>
        <v>0</v>
      </c>
    </row>
    <row r="372" ht="19.9" customHeight="1" spans="1:4">
      <c r="A372" s="74" t="s">
        <v>450</v>
      </c>
      <c r="B372" s="42">
        <v>1226</v>
      </c>
      <c r="C372" s="41">
        <v>0</v>
      </c>
      <c r="D372" s="81">
        <f t="shared" si="5"/>
        <v>0</v>
      </c>
    </row>
    <row r="373" ht="19.9" customHeight="1" spans="1:4">
      <c r="A373" s="73" t="s">
        <v>451</v>
      </c>
      <c r="B373" s="43">
        <v>13694</v>
      </c>
      <c r="C373" s="39">
        <v>2322.9139</v>
      </c>
      <c r="D373" s="57">
        <f t="shared" si="5"/>
        <v>16.9630049656784</v>
      </c>
    </row>
    <row r="374" ht="19.9" customHeight="1" spans="1:4">
      <c r="A374" s="74" t="s">
        <v>147</v>
      </c>
      <c r="B374" s="42">
        <v>840</v>
      </c>
      <c r="C374" s="41">
        <v>673.0626</v>
      </c>
      <c r="D374" s="81">
        <f t="shared" si="5"/>
        <v>80.1265</v>
      </c>
    </row>
    <row r="375" ht="19.9" customHeight="1" spans="1:4">
      <c r="A375" s="74" t="s">
        <v>148</v>
      </c>
      <c r="B375" s="42">
        <v>45</v>
      </c>
      <c r="C375" s="41">
        <v>0</v>
      </c>
      <c r="D375" s="81">
        <f t="shared" si="5"/>
        <v>0</v>
      </c>
    </row>
    <row r="376" ht="19.9" customHeight="1" spans="1:4">
      <c r="A376" s="74" t="s">
        <v>452</v>
      </c>
      <c r="B376" s="42">
        <v>28</v>
      </c>
      <c r="C376" s="41">
        <v>0</v>
      </c>
      <c r="D376" s="81">
        <f t="shared" si="5"/>
        <v>0</v>
      </c>
    </row>
    <row r="377" ht="19.9" customHeight="1" spans="1:4">
      <c r="A377" s="74" t="s">
        <v>453</v>
      </c>
      <c r="B377" s="42">
        <v>10149</v>
      </c>
      <c r="C377" s="41">
        <v>0</v>
      </c>
      <c r="D377" s="81">
        <f t="shared" si="5"/>
        <v>0</v>
      </c>
    </row>
    <row r="378" ht="19.9" customHeight="1" spans="1:4">
      <c r="A378" s="74" t="s">
        <v>454</v>
      </c>
      <c r="B378" s="42">
        <v>204</v>
      </c>
      <c r="C378" s="41">
        <v>0</v>
      </c>
      <c r="D378" s="81">
        <f t="shared" si="5"/>
        <v>0</v>
      </c>
    </row>
    <row r="379" ht="19.9" customHeight="1" spans="1:4">
      <c r="A379" s="74" t="s">
        <v>455</v>
      </c>
      <c r="B379" s="42">
        <v>208</v>
      </c>
      <c r="C379" s="41">
        <v>73.8513</v>
      </c>
      <c r="D379" s="81">
        <f t="shared" si="5"/>
        <v>35.5054326923077</v>
      </c>
    </row>
    <row r="380" ht="19.9" customHeight="1" spans="1:4">
      <c r="A380" s="74" t="s">
        <v>456</v>
      </c>
      <c r="B380" s="42">
        <v>44</v>
      </c>
      <c r="C380" s="41">
        <v>0</v>
      </c>
      <c r="D380" s="81">
        <f t="shared" si="5"/>
        <v>0</v>
      </c>
    </row>
    <row r="381" ht="19.9" customHeight="1" spans="1:4">
      <c r="A381" s="74" t="s">
        <v>457</v>
      </c>
      <c r="B381" s="42">
        <v>82</v>
      </c>
      <c r="C381" s="41">
        <v>0</v>
      </c>
      <c r="D381" s="81">
        <f t="shared" si="5"/>
        <v>0</v>
      </c>
    </row>
    <row r="382" ht="19.9" customHeight="1" spans="1:4">
      <c r="A382" s="74" t="s">
        <v>458</v>
      </c>
      <c r="B382" s="42">
        <v>214</v>
      </c>
      <c r="C382" s="41">
        <v>0</v>
      </c>
      <c r="D382" s="81">
        <f t="shared" si="5"/>
        <v>0</v>
      </c>
    </row>
    <row r="383" ht="19.9" customHeight="1" spans="1:4">
      <c r="A383" s="74" t="s">
        <v>459</v>
      </c>
      <c r="B383" s="42">
        <v>116</v>
      </c>
      <c r="C383" s="41">
        <v>0</v>
      </c>
      <c r="D383" s="81">
        <f t="shared" si="5"/>
        <v>0</v>
      </c>
    </row>
    <row r="384" ht="19.9" customHeight="1" spans="1:4">
      <c r="A384" s="74" t="s">
        <v>460</v>
      </c>
      <c r="B384" s="42">
        <v>383</v>
      </c>
      <c r="C384" s="41">
        <v>0</v>
      </c>
      <c r="D384" s="81">
        <f t="shared" si="5"/>
        <v>0</v>
      </c>
    </row>
    <row r="385" ht="19.9" customHeight="1" spans="1:4">
      <c r="A385" s="74" t="s">
        <v>461</v>
      </c>
      <c r="B385" s="42">
        <v>77</v>
      </c>
      <c r="C385" s="41">
        <v>0</v>
      </c>
      <c r="D385" s="81">
        <f t="shared" si="5"/>
        <v>0</v>
      </c>
    </row>
    <row r="386" ht="19.9" customHeight="1" spans="1:4">
      <c r="A386" s="74" t="s">
        <v>462</v>
      </c>
      <c r="B386" s="42">
        <v>1304</v>
      </c>
      <c r="C386" s="41">
        <v>1576</v>
      </c>
      <c r="D386" s="81">
        <f t="shared" si="5"/>
        <v>120.858895705521</v>
      </c>
    </row>
    <row r="387" ht="19.9" customHeight="1" spans="1:4">
      <c r="A387" s="73" t="s">
        <v>463</v>
      </c>
      <c r="B387" s="43">
        <v>27556</v>
      </c>
      <c r="C387" s="39">
        <v>8958.64</v>
      </c>
      <c r="D387" s="57">
        <f t="shared" si="5"/>
        <v>32.5106691827551</v>
      </c>
    </row>
    <row r="388" s="29" customFormat="1" ht="19.9" customHeight="1" spans="1:4">
      <c r="A388" s="74" t="s">
        <v>147</v>
      </c>
      <c r="B388" s="42">
        <v>205</v>
      </c>
      <c r="C388" s="41">
        <v>0</v>
      </c>
      <c r="D388" s="81">
        <f t="shared" si="5"/>
        <v>0</v>
      </c>
    </row>
    <row r="389" s="29" customFormat="1" ht="19.9" customHeight="1" spans="1:4">
      <c r="A389" s="74" t="s">
        <v>148</v>
      </c>
      <c r="B389" s="42">
        <v>2</v>
      </c>
      <c r="C389" s="41">
        <v>0</v>
      </c>
      <c r="D389" s="81">
        <f t="shared" si="5"/>
        <v>0</v>
      </c>
    </row>
    <row r="390" s="29" customFormat="1" ht="19.9" customHeight="1" spans="1:4">
      <c r="A390" s="74" t="s">
        <v>464</v>
      </c>
      <c r="B390" s="42">
        <v>4034</v>
      </c>
      <c r="C390" s="41">
        <v>0</v>
      </c>
      <c r="D390" s="81">
        <f t="shared" ref="D390:D453" si="6">C390/B390*100</f>
        <v>0</v>
      </c>
    </row>
    <row r="391" s="29" customFormat="1" ht="19.9" customHeight="1" spans="1:4">
      <c r="A391" s="74" t="s">
        <v>465</v>
      </c>
      <c r="B391" s="42">
        <v>7311</v>
      </c>
      <c r="C391" s="41">
        <v>0</v>
      </c>
      <c r="D391" s="81">
        <f t="shared" si="6"/>
        <v>0</v>
      </c>
    </row>
    <row r="392" s="29" customFormat="1" ht="19.9" customHeight="1" spans="1:4">
      <c r="A392" s="74" t="s">
        <v>466</v>
      </c>
      <c r="B392" s="42">
        <v>1105</v>
      </c>
      <c r="C392" s="41">
        <v>0</v>
      </c>
      <c r="D392" s="81">
        <f t="shared" si="6"/>
        <v>0</v>
      </c>
    </row>
    <row r="393" s="29" customFormat="1" ht="19.9" customHeight="1" spans="1:4">
      <c r="A393" s="74" t="s">
        <v>467</v>
      </c>
      <c r="B393" s="42">
        <v>280</v>
      </c>
      <c r="C393" s="41">
        <v>0</v>
      </c>
      <c r="D393" s="81">
        <f t="shared" si="6"/>
        <v>0</v>
      </c>
    </row>
    <row r="394" s="29" customFormat="1" ht="19.9" customHeight="1" spans="1:4">
      <c r="A394" s="74" t="s">
        <v>468</v>
      </c>
      <c r="B394" s="42">
        <v>14622</v>
      </c>
      <c r="C394" s="41">
        <v>8958.64</v>
      </c>
      <c r="D394" s="81">
        <f t="shared" si="6"/>
        <v>61.2682259608809</v>
      </c>
    </row>
    <row r="395" ht="19.9" customHeight="1" spans="1:4">
      <c r="A395" s="73" t="s">
        <v>469</v>
      </c>
      <c r="B395" s="43">
        <v>5269</v>
      </c>
      <c r="C395" s="39">
        <v>6025</v>
      </c>
      <c r="D395" s="57">
        <f t="shared" si="6"/>
        <v>114.348073638262</v>
      </c>
    </row>
    <row r="396" s="29" customFormat="1" ht="19.9" customHeight="1" spans="1:4">
      <c r="A396" s="74" t="s">
        <v>470</v>
      </c>
      <c r="B396" s="42">
        <v>479</v>
      </c>
      <c r="C396" s="41">
        <v>0</v>
      </c>
      <c r="D396" s="81">
        <f t="shared" si="6"/>
        <v>0</v>
      </c>
    </row>
    <row r="397" ht="19.9" customHeight="1" spans="1:4">
      <c r="A397" s="74" t="s">
        <v>471</v>
      </c>
      <c r="B397" s="42">
        <v>4652</v>
      </c>
      <c r="C397" s="41">
        <v>6025</v>
      </c>
      <c r="D397" s="81">
        <f t="shared" si="6"/>
        <v>129.51418744626</v>
      </c>
    </row>
    <row r="398" ht="19.9" customHeight="1" spans="1:4">
      <c r="A398" s="74" t="s">
        <v>472</v>
      </c>
      <c r="B398" s="42">
        <v>130</v>
      </c>
      <c r="C398" s="41">
        <v>0</v>
      </c>
      <c r="D398" s="81">
        <f t="shared" si="6"/>
        <v>0</v>
      </c>
    </row>
    <row r="399" ht="19.9" customHeight="1" spans="1:4">
      <c r="A399" s="74" t="s">
        <v>473</v>
      </c>
      <c r="B399" s="42">
        <v>8</v>
      </c>
      <c r="C399" s="41">
        <v>0</v>
      </c>
      <c r="D399" s="81">
        <f t="shared" si="6"/>
        <v>0</v>
      </c>
    </row>
    <row r="400" s="54" customFormat="1" ht="19.9" customHeight="1" spans="1:4">
      <c r="A400" s="73" t="s">
        <v>474</v>
      </c>
      <c r="B400" s="43">
        <v>1109</v>
      </c>
      <c r="C400" s="39">
        <v>0</v>
      </c>
      <c r="D400" s="57">
        <f t="shared" si="6"/>
        <v>0</v>
      </c>
    </row>
    <row r="401" ht="19.9" customHeight="1" spans="1:4">
      <c r="A401" s="74" t="s">
        <v>475</v>
      </c>
      <c r="B401" s="42">
        <v>469</v>
      </c>
      <c r="C401" s="41">
        <v>0</v>
      </c>
      <c r="D401" s="81">
        <f t="shared" si="6"/>
        <v>0</v>
      </c>
    </row>
    <row r="402" ht="19.9" customHeight="1" spans="1:4">
      <c r="A402" s="74" t="s">
        <v>476</v>
      </c>
      <c r="B402" s="42">
        <v>614</v>
      </c>
      <c r="C402" s="41">
        <v>0</v>
      </c>
      <c r="D402" s="81">
        <f t="shared" si="6"/>
        <v>0</v>
      </c>
    </row>
    <row r="403" ht="19.9" customHeight="1" spans="1:4">
      <c r="A403" s="74" t="s">
        <v>477</v>
      </c>
      <c r="B403" s="42">
        <v>26</v>
      </c>
      <c r="C403" s="41">
        <v>0</v>
      </c>
      <c r="D403" s="81">
        <f t="shared" si="6"/>
        <v>0</v>
      </c>
    </row>
    <row r="404" s="54" customFormat="1" ht="19.9" customHeight="1" spans="1:4">
      <c r="A404" s="73" t="s">
        <v>478</v>
      </c>
      <c r="B404" s="43">
        <v>89</v>
      </c>
      <c r="C404" s="39">
        <v>0</v>
      </c>
      <c r="D404" s="57">
        <f t="shared" si="6"/>
        <v>0</v>
      </c>
    </row>
    <row r="405" s="29" customFormat="1" ht="19.9" customHeight="1" spans="1:4">
      <c r="A405" s="74" t="s">
        <v>479</v>
      </c>
      <c r="B405" s="42">
        <v>89</v>
      </c>
      <c r="C405" s="41">
        <v>0</v>
      </c>
      <c r="D405" s="81">
        <f t="shared" si="6"/>
        <v>0</v>
      </c>
    </row>
    <row r="406" ht="19.9" customHeight="1" spans="1:4">
      <c r="A406" s="73" t="s">
        <v>480</v>
      </c>
      <c r="B406" s="43">
        <v>7754</v>
      </c>
      <c r="C406" s="39">
        <v>35452.72934</v>
      </c>
      <c r="D406" s="57">
        <f t="shared" si="6"/>
        <v>457.218588341501</v>
      </c>
    </row>
    <row r="407" ht="19.9" customHeight="1" spans="1:4">
      <c r="A407" s="74" t="s">
        <v>481</v>
      </c>
      <c r="B407" s="42">
        <v>0</v>
      </c>
      <c r="C407" s="41">
        <v>35452.72934</v>
      </c>
      <c r="D407" s="81">
        <v>0</v>
      </c>
    </row>
    <row r="408" ht="19.9" customHeight="1" spans="1:4">
      <c r="A408" s="73" t="s">
        <v>482</v>
      </c>
      <c r="B408" s="43">
        <v>17342</v>
      </c>
      <c r="C408" s="39">
        <v>17311</v>
      </c>
      <c r="D408" s="57">
        <f t="shared" si="6"/>
        <v>99.8212432245416</v>
      </c>
    </row>
    <row r="409" ht="19.9" customHeight="1" spans="1:4">
      <c r="A409" s="73" t="s">
        <v>483</v>
      </c>
      <c r="B409" s="43">
        <v>12595</v>
      </c>
      <c r="C409" s="39">
        <v>13310.5679</v>
      </c>
      <c r="D409" s="57">
        <f t="shared" si="6"/>
        <v>105.681364827312</v>
      </c>
    </row>
    <row r="410" ht="19.9" customHeight="1" spans="1:4">
      <c r="A410" s="74" t="s">
        <v>147</v>
      </c>
      <c r="B410" s="42">
        <v>1121</v>
      </c>
      <c r="C410" s="41">
        <v>1037.707</v>
      </c>
      <c r="D410" s="81">
        <f t="shared" si="6"/>
        <v>92.5697591436218</v>
      </c>
    </row>
    <row r="411" ht="19.9" customHeight="1" spans="1:4">
      <c r="A411" s="74" t="s">
        <v>148</v>
      </c>
      <c r="B411" s="42">
        <v>5</v>
      </c>
      <c r="C411" s="41">
        <v>0</v>
      </c>
      <c r="D411" s="81">
        <f t="shared" si="6"/>
        <v>0</v>
      </c>
    </row>
    <row r="412" ht="19.9" customHeight="1" spans="1:4">
      <c r="A412" s="74" t="s">
        <v>484</v>
      </c>
      <c r="B412" s="42">
        <v>8205</v>
      </c>
      <c r="C412" s="41">
        <v>8981</v>
      </c>
      <c r="D412" s="81">
        <f t="shared" si="6"/>
        <v>109.457647775746</v>
      </c>
    </row>
    <row r="413" ht="19.9" customHeight="1" spans="1:4">
      <c r="A413" s="74" t="s">
        <v>485</v>
      </c>
      <c r="B413" s="42">
        <v>1646</v>
      </c>
      <c r="C413" s="41">
        <v>913.8609</v>
      </c>
      <c r="D413" s="81">
        <f t="shared" si="6"/>
        <v>55.5201032806804</v>
      </c>
    </row>
    <row r="414" ht="19.9" customHeight="1" spans="1:4">
      <c r="A414" s="74" t="s">
        <v>486</v>
      </c>
      <c r="B414" s="42">
        <v>0</v>
      </c>
      <c r="C414" s="41">
        <v>362</v>
      </c>
      <c r="D414" s="81">
        <v>0</v>
      </c>
    </row>
    <row r="415" ht="19.9" customHeight="1" spans="1:4">
      <c r="A415" s="74" t="s">
        <v>487</v>
      </c>
      <c r="B415" s="42">
        <v>0</v>
      </c>
      <c r="C415" s="41">
        <v>16</v>
      </c>
      <c r="D415" s="81">
        <v>0</v>
      </c>
    </row>
    <row r="416" ht="19.9" customHeight="1" spans="1:4">
      <c r="A416" s="74" t="s">
        <v>488</v>
      </c>
      <c r="B416" s="42">
        <v>16</v>
      </c>
      <c r="C416" s="41">
        <v>0</v>
      </c>
      <c r="D416" s="81">
        <f t="shared" si="6"/>
        <v>0</v>
      </c>
    </row>
    <row r="417" ht="19.9" customHeight="1" spans="1:4">
      <c r="A417" s="74" t="s">
        <v>489</v>
      </c>
      <c r="B417" s="42">
        <v>1602</v>
      </c>
      <c r="C417" s="41">
        <v>2000</v>
      </c>
      <c r="D417" s="81">
        <f t="shared" si="6"/>
        <v>124.843945068664</v>
      </c>
    </row>
    <row r="418" ht="19.9" customHeight="1" spans="1:4">
      <c r="A418" s="73" t="s">
        <v>490</v>
      </c>
      <c r="B418" s="43">
        <v>4747</v>
      </c>
      <c r="C418" s="39">
        <v>4000.4321</v>
      </c>
      <c r="D418" s="57">
        <f t="shared" si="6"/>
        <v>84.2728481145987</v>
      </c>
    </row>
    <row r="419" s="29" customFormat="1" ht="19.9" customHeight="1" spans="1:4">
      <c r="A419" s="74" t="s">
        <v>491</v>
      </c>
      <c r="B419" s="42">
        <v>476</v>
      </c>
      <c r="C419" s="41">
        <v>0</v>
      </c>
      <c r="D419" s="81">
        <f t="shared" si="6"/>
        <v>0</v>
      </c>
    </row>
    <row r="420" ht="19.9" customHeight="1" spans="1:4">
      <c r="A420" s="74" t="s">
        <v>492</v>
      </c>
      <c r="B420" s="42">
        <v>4271</v>
      </c>
      <c r="C420" s="41">
        <v>4000.4321</v>
      </c>
      <c r="D420" s="81">
        <f t="shared" si="6"/>
        <v>93.664998829314</v>
      </c>
    </row>
    <row r="421" ht="19.9" customHeight="1" spans="1:4">
      <c r="A421" s="73" t="s">
        <v>493</v>
      </c>
      <c r="B421" s="43">
        <v>8553</v>
      </c>
      <c r="C421" s="39">
        <v>50</v>
      </c>
      <c r="D421" s="57">
        <f t="shared" si="6"/>
        <v>0.58459020226821</v>
      </c>
    </row>
    <row r="422" ht="19.9" customHeight="1" spans="1:4">
      <c r="A422" s="73" t="s">
        <v>494</v>
      </c>
      <c r="B422" s="43">
        <v>635</v>
      </c>
      <c r="C422" s="39">
        <v>0</v>
      </c>
      <c r="D422" s="57">
        <f t="shared" si="6"/>
        <v>0</v>
      </c>
    </row>
    <row r="423" s="29" customFormat="1" ht="19.9" customHeight="1" spans="1:4">
      <c r="A423" s="74" t="s">
        <v>495</v>
      </c>
      <c r="B423" s="42">
        <v>635</v>
      </c>
      <c r="C423" s="41">
        <v>0</v>
      </c>
      <c r="D423" s="81">
        <f t="shared" si="6"/>
        <v>0</v>
      </c>
    </row>
    <row r="424" s="54" customFormat="1" ht="19.9" customHeight="1" spans="1:4">
      <c r="A424" s="73" t="s">
        <v>496</v>
      </c>
      <c r="B424" s="43">
        <v>7918</v>
      </c>
      <c r="C424" s="39">
        <v>0</v>
      </c>
      <c r="D424" s="57">
        <f t="shared" si="6"/>
        <v>0</v>
      </c>
    </row>
    <row r="425" s="29" customFormat="1" ht="19.9" customHeight="1" spans="1:4">
      <c r="A425" s="74" t="s">
        <v>497</v>
      </c>
      <c r="B425" s="42">
        <v>103</v>
      </c>
      <c r="C425" s="41">
        <v>0</v>
      </c>
      <c r="D425" s="81">
        <f t="shared" si="6"/>
        <v>0</v>
      </c>
    </row>
    <row r="426" s="29" customFormat="1" ht="19.9" customHeight="1" spans="1:4">
      <c r="A426" s="74" t="s">
        <v>498</v>
      </c>
      <c r="B426" s="42">
        <v>7815</v>
      </c>
      <c r="C426" s="41">
        <v>0</v>
      </c>
      <c r="D426" s="81">
        <f t="shared" si="6"/>
        <v>0</v>
      </c>
    </row>
    <row r="427" ht="19.9" customHeight="1" spans="1:4">
      <c r="A427" s="73" t="s">
        <v>499</v>
      </c>
      <c r="B427" s="43">
        <v>0</v>
      </c>
      <c r="C427" s="39">
        <v>50</v>
      </c>
      <c r="D427" s="57">
        <v>0</v>
      </c>
    </row>
    <row r="428" ht="19.9" customHeight="1" spans="1:4">
      <c r="A428" s="74" t="s">
        <v>500</v>
      </c>
      <c r="B428" s="42">
        <v>0</v>
      </c>
      <c r="C428" s="41">
        <v>50</v>
      </c>
      <c r="D428" s="81">
        <v>0</v>
      </c>
    </row>
    <row r="429" ht="19.9" customHeight="1" spans="1:4">
      <c r="A429" s="73" t="s">
        <v>501</v>
      </c>
      <c r="B429" s="43">
        <v>639</v>
      </c>
      <c r="C429" s="39">
        <v>106</v>
      </c>
      <c r="D429" s="57">
        <f t="shared" si="6"/>
        <v>16.5884194053208</v>
      </c>
    </row>
    <row r="430" ht="19.9" customHeight="1" spans="1:4">
      <c r="A430" s="73" t="s">
        <v>502</v>
      </c>
      <c r="B430" s="43">
        <v>600</v>
      </c>
      <c r="C430" s="39">
        <v>106</v>
      </c>
      <c r="D430" s="57">
        <f t="shared" si="6"/>
        <v>17.6666666666667</v>
      </c>
    </row>
    <row r="431" ht="19.9" customHeight="1" spans="1:4">
      <c r="A431" s="74" t="s">
        <v>147</v>
      </c>
      <c r="B431" s="42">
        <v>117</v>
      </c>
      <c r="C431" s="41">
        <v>106</v>
      </c>
      <c r="D431" s="81">
        <f t="shared" si="6"/>
        <v>90.5982905982906</v>
      </c>
    </row>
    <row r="432" ht="19.9" customHeight="1" spans="1:4">
      <c r="A432" s="74" t="s">
        <v>503</v>
      </c>
      <c r="B432" s="42">
        <v>231</v>
      </c>
      <c r="C432" s="41">
        <v>0</v>
      </c>
      <c r="D432" s="81">
        <f t="shared" si="6"/>
        <v>0</v>
      </c>
    </row>
    <row r="433" ht="19.9" customHeight="1" spans="1:4">
      <c r="A433" s="74" t="s">
        <v>504</v>
      </c>
      <c r="B433" s="42">
        <v>252</v>
      </c>
      <c r="C433" s="41">
        <v>0</v>
      </c>
      <c r="D433" s="81">
        <f t="shared" si="6"/>
        <v>0</v>
      </c>
    </row>
    <row r="434" s="54" customFormat="1" ht="19.9" customHeight="1" spans="1:4">
      <c r="A434" s="73" t="s">
        <v>505</v>
      </c>
      <c r="B434" s="43">
        <v>20</v>
      </c>
      <c r="C434" s="39">
        <v>0</v>
      </c>
      <c r="D434" s="57">
        <f t="shared" si="6"/>
        <v>0</v>
      </c>
    </row>
    <row r="435" ht="19.9" customHeight="1" spans="1:4">
      <c r="A435" s="74" t="s">
        <v>506</v>
      </c>
      <c r="B435" s="42">
        <v>20</v>
      </c>
      <c r="C435" s="41">
        <v>0</v>
      </c>
      <c r="D435" s="81">
        <f t="shared" si="6"/>
        <v>0</v>
      </c>
    </row>
    <row r="436" s="54" customFormat="1" ht="19.9" customHeight="1" spans="1:4">
      <c r="A436" s="73" t="s">
        <v>507</v>
      </c>
      <c r="B436" s="43">
        <v>19</v>
      </c>
      <c r="C436" s="39">
        <v>0</v>
      </c>
      <c r="D436" s="81">
        <f t="shared" si="6"/>
        <v>0</v>
      </c>
    </row>
    <row r="437" ht="19.9" customHeight="1" spans="1:4">
      <c r="A437" s="74" t="s">
        <v>508</v>
      </c>
      <c r="B437" s="42">
        <v>19</v>
      </c>
      <c r="C437" s="41">
        <v>0</v>
      </c>
      <c r="D437" s="81">
        <f t="shared" si="6"/>
        <v>0</v>
      </c>
    </row>
    <row r="438" ht="19.9" customHeight="1" spans="1:4">
      <c r="A438" s="73" t="s">
        <v>509</v>
      </c>
      <c r="B438" s="43">
        <v>50</v>
      </c>
      <c r="C438" s="39">
        <v>438</v>
      </c>
      <c r="D438" s="57">
        <f t="shared" si="6"/>
        <v>876</v>
      </c>
    </row>
    <row r="439" ht="19.9" customHeight="1" spans="1:4">
      <c r="A439" s="73" t="s">
        <v>510</v>
      </c>
      <c r="B439" s="43">
        <v>20</v>
      </c>
      <c r="C439" s="39">
        <v>0</v>
      </c>
      <c r="D439" s="57">
        <f t="shared" si="6"/>
        <v>0</v>
      </c>
    </row>
    <row r="440" s="29" customFormat="1" ht="19.9" customHeight="1" spans="1:4">
      <c r="A440" s="74" t="s">
        <v>148</v>
      </c>
      <c r="B440" s="42">
        <v>20</v>
      </c>
      <c r="C440" s="41">
        <v>0</v>
      </c>
      <c r="D440" s="81">
        <f t="shared" si="6"/>
        <v>0</v>
      </c>
    </row>
    <row r="441" ht="19.9" customHeight="1" spans="1:4">
      <c r="A441" s="73" t="s">
        <v>511</v>
      </c>
      <c r="B441" s="43">
        <v>30</v>
      </c>
      <c r="C441" s="39">
        <v>438</v>
      </c>
      <c r="D441" s="57">
        <f t="shared" si="6"/>
        <v>1460</v>
      </c>
    </row>
    <row r="442" ht="19.9" customHeight="1" spans="1:4">
      <c r="A442" s="74" t="s">
        <v>512</v>
      </c>
      <c r="B442" s="42">
        <v>30</v>
      </c>
      <c r="C442" s="41">
        <v>438</v>
      </c>
      <c r="D442" s="81">
        <f t="shared" si="6"/>
        <v>1460</v>
      </c>
    </row>
    <row r="443" ht="19.9" customHeight="1" spans="1:4">
      <c r="A443" s="73" t="s">
        <v>513</v>
      </c>
      <c r="B443" s="43">
        <v>6866</v>
      </c>
      <c r="C443" s="39">
        <v>2596.575</v>
      </c>
      <c r="D443" s="57">
        <f t="shared" si="6"/>
        <v>37.8178706670551</v>
      </c>
    </row>
    <row r="444" ht="19.9" customHeight="1" spans="1:4">
      <c r="A444" s="73" t="s">
        <v>514</v>
      </c>
      <c r="B444" s="43">
        <v>6803</v>
      </c>
      <c r="C444" s="39">
        <v>2287.7</v>
      </c>
      <c r="D444" s="57">
        <f t="shared" si="6"/>
        <v>33.6278112597384</v>
      </c>
    </row>
    <row r="445" ht="19.9" customHeight="1" spans="1:4">
      <c r="A445" s="74" t="s">
        <v>147</v>
      </c>
      <c r="B445" s="42">
        <v>2127</v>
      </c>
      <c r="C445" s="41">
        <v>2196.2397</v>
      </c>
      <c r="D445" s="81">
        <f t="shared" si="6"/>
        <v>103.255275035261</v>
      </c>
    </row>
    <row r="446" ht="19.9" customHeight="1" spans="1:4">
      <c r="A446" s="74" t="s">
        <v>148</v>
      </c>
      <c r="B446" s="42">
        <v>20</v>
      </c>
      <c r="C446" s="41">
        <v>0</v>
      </c>
      <c r="D446" s="81">
        <f t="shared" si="6"/>
        <v>0</v>
      </c>
    </row>
    <row r="447" ht="19.9" customHeight="1" spans="1:4">
      <c r="A447" s="74" t="s">
        <v>515</v>
      </c>
      <c r="B447" s="42">
        <v>377</v>
      </c>
      <c r="C447" s="41">
        <v>0</v>
      </c>
      <c r="D447" s="81">
        <f t="shared" si="6"/>
        <v>0</v>
      </c>
    </row>
    <row r="448" ht="19.9" customHeight="1" spans="1:4">
      <c r="A448" s="74" t="s">
        <v>516</v>
      </c>
      <c r="B448" s="42">
        <v>319</v>
      </c>
      <c r="C448" s="41">
        <v>91.032</v>
      </c>
      <c r="D448" s="81">
        <f t="shared" si="6"/>
        <v>28.5366771159875</v>
      </c>
    </row>
    <row r="449" ht="19.9" customHeight="1" spans="1:4">
      <c r="A449" s="74" t="s">
        <v>517</v>
      </c>
      <c r="B449" s="42">
        <v>30</v>
      </c>
      <c r="C449" s="41">
        <v>0</v>
      </c>
      <c r="D449" s="81">
        <f t="shared" si="6"/>
        <v>0</v>
      </c>
    </row>
    <row r="450" ht="19.9" customHeight="1" spans="1:4">
      <c r="A450" s="74" t="s">
        <v>518</v>
      </c>
      <c r="B450" s="42">
        <v>3930</v>
      </c>
      <c r="C450" s="41">
        <v>0.43</v>
      </c>
      <c r="D450" s="81">
        <f t="shared" si="6"/>
        <v>0.010941475826972</v>
      </c>
    </row>
    <row r="451" ht="19.9" customHeight="1" spans="1:4">
      <c r="A451" s="73" t="s">
        <v>519</v>
      </c>
      <c r="B451" s="43">
        <v>63</v>
      </c>
      <c r="C451" s="39">
        <v>9.3033</v>
      </c>
      <c r="D451" s="57">
        <f t="shared" si="6"/>
        <v>14.7671428571429</v>
      </c>
    </row>
    <row r="452" ht="19.9" customHeight="1" spans="1:4">
      <c r="A452" s="74" t="s">
        <v>147</v>
      </c>
      <c r="B452" s="42">
        <v>28</v>
      </c>
      <c r="C452" s="41">
        <v>9.3033</v>
      </c>
      <c r="D452" s="81">
        <f t="shared" si="6"/>
        <v>33.2260714285714</v>
      </c>
    </row>
    <row r="453" ht="19.9" customHeight="1" spans="1:4">
      <c r="A453" s="74" t="s">
        <v>520</v>
      </c>
      <c r="B453" s="42">
        <v>35</v>
      </c>
      <c r="C453" s="41">
        <v>0</v>
      </c>
      <c r="D453" s="81">
        <f t="shared" si="6"/>
        <v>0</v>
      </c>
    </row>
    <row r="454" ht="19.9" customHeight="1" spans="1:4">
      <c r="A454" s="73" t="s">
        <v>521</v>
      </c>
      <c r="B454" s="43">
        <v>13998</v>
      </c>
      <c r="C454" s="39">
        <v>14125</v>
      </c>
      <c r="D454" s="57">
        <f t="shared" ref="D454:D499" si="7">C454/B454*100</f>
        <v>100.907272467495</v>
      </c>
    </row>
    <row r="455" ht="19.9" customHeight="1" spans="1:4">
      <c r="A455" s="73" t="s">
        <v>522</v>
      </c>
      <c r="B455" s="43">
        <v>9048</v>
      </c>
      <c r="C455" s="39">
        <v>6278</v>
      </c>
      <c r="D455" s="57">
        <f t="shared" si="7"/>
        <v>69.3854995579133</v>
      </c>
    </row>
    <row r="456" ht="19.9" customHeight="1" spans="1:4">
      <c r="A456" s="74" t="s">
        <v>523</v>
      </c>
      <c r="B456" s="42">
        <v>43</v>
      </c>
      <c r="C456" s="41">
        <v>3955</v>
      </c>
      <c r="D456" s="81">
        <f t="shared" si="7"/>
        <v>9197.67441860465</v>
      </c>
    </row>
    <row r="457" ht="19.9" customHeight="1" spans="1:4">
      <c r="A457" s="74" t="s">
        <v>524</v>
      </c>
      <c r="B457" s="42">
        <v>589</v>
      </c>
      <c r="C457" s="41">
        <v>0</v>
      </c>
      <c r="D457" s="81">
        <f t="shared" si="7"/>
        <v>0</v>
      </c>
    </row>
    <row r="458" ht="19.9" customHeight="1" spans="1:4">
      <c r="A458" s="74" t="s">
        <v>525</v>
      </c>
      <c r="B458" s="42">
        <v>30</v>
      </c>
      <c r="C458" s="41">
        <v>0</v>
      </c>
      <c r="D458" s="81">
        <f t="shared" si="7"/>
        <v>0</v>
      </c>
    </row>
    <row r="459" ht="19.9" customHeight="1" spans="1:4">
      <c r="A459" s="74" t="s">
        <v>526</v>
      </c>
      <c r="B459" s="42">
        <v>1992</v>
      </c>
      <c r="C459" s="41">
        <v>1048</v>
      </c>
      <c r="D459" s="81">
        <f t="shared" si="7"/>
        <v>52.6104417670683</v>
      </c>
    </row>
    <row r="460" ht="19.9" customHeight="1" spans="1:4">
      <c r="A460" s="74" t="s">
        <v>527</v>
      </c>
      <c r="B460" s="42">
        <v>61</v>
      </c>
      <c r="C460" s="41">
        <v>0</v>
      </c>
      <c r="D460" s="81">
        <f t="shared" si="7"/>
        <v>0</v>
      </c>
    </row>
    <row r="461" ht="19.9" customHeight="1" spans="1:4">
      <c r="A461" s="74" t="s">
        <v>528</v>
      </c>
      <c r="B461" s="42">
        <v>5333</v>
      </c>
      <c r="C461" s="41">
        <v>1275</v>
      </c>
      <c r="D461" s="81">
        <f t="shared" si="7"/>
        <v>23.9077442340146</v>
      </c>
    </row>
    <row r="462" ht="19.9" customHeight="1" spans="1:4">
      <c r="A462" s="73" t="s">
        <v>529</v>
      </c>
      <c r="B462" s="43">
        <v>4950</v>
      </c>
      <c r="C462" s="39">
        <v>7556.8763</v>
      </c>
      <c r="D462" s="57">
        <f t="shared" si="7"/>
        <v>152.664167676768</v>
      </c>
    </row>
    <row r="463" ht="19.9" customHeight="1" spans="1:4">
      <c r="A463" s="74" t="s">
        <v>530</v>
      </c>
      <c r="B463" s="42">
        <v>4768</v>
      </c>
      <c r="C463" s="41">
        <v>7556.8763</v>
      </c>
      <c r="D463" s="81">
        <f t="shared" si="7"/>
        <v>158.491533137584</v>
      </c>
    </row>
    <row r="464" ht="19.9" customHeight="1" spans="1:4">
      <c r="A464" s="74" t="s">
        <v>531</v>
      </c>
      <c r="B464" s="42">
        <v>182</v>
      </c>
      <c r="C464" s="41">
        <v>0</v>
      </c>
      <c r="D464" s="81">
        <f t="shared" si="7"/>
        <v>0</v>
      </c>
    </row>
    <row r="465" ht="19.9" customHeight="1" spans="1:4">
      <c r="A465" s="73" t="s">
        <v>532</v>
      </c>
      <c r="B465" s="43">
        <v>0</v>
      </c>
      <c r="C465" s="39">
        <v>290.1237</v>
      </c>
      <c r="D465" s="57">
        <v>0</v>
      </c>
    </row>
    <row r="466" ht="19.9" customHeight="1" spans="1:4">
      <c r="A466" s="74" t="s">
        <v>533</v>
      </c>
      <c r="B466" s="42">
        <v>0</v>
      </c>
      <c r="C466" s="41">
        <v>290.1237</v>
      </c>
      <c r="D466" s="81">
        <v>0</v>
      </c>
    </row>
    <row r="467" ht="19.9" customHeight="1" spans="1:4">
      <c r="A467" s="73" t="s">
        <v>534</v>
      </c>
      <c r="B467" s="43">
        <v>119</v>
      </c>
      <c r="C467" s="39">
        <v>125</v>
      </c>
      <c r="D467" s="57">
        <f t="shared" si="7"/>
        <v>105.042016806723</v>
      </c>
    </row>
    <row r="468" ht="19.9" customHeight="1" spans="1:4">
      <c r="A468" s="73" t="s">
        <v>535</v>
      </c>
      <c r="B468" s="43">
        <v>64</v>
      </c>
      <c r="C468" s="39">
        <v>125</v>
      </c>
      <c r="D468" s="57">
        <f t="shared" si="7"/>
        <v>195.3125</v>
      </c>
    </row>
    <row r="469" s="29" customFormat="1" ht="19.9" customHeight="1" spans="1:4">
      <c r="A469" s="74" t="s">
        <v>536</v>
      </c>
      <c r="B469" s="42">
        <v>63</v>
      </c>
      <c r="C469" s="41">
        <v>0</v>
      </c>
      <c r="D469" s="81">
        <f t="shared" si="7"/>
        <v>0</v>
      </c>
    </row>
    <row r="470" ht="19.9" customHeight="1" spans="1:4">
      <c r="A470" s="74" t="s">
        <v>537</v>
      </c>
      <c r="B470" s="42">
        <v>1</v>
      </c>
      <c r="C470" s="41">
        <v>125</v>
      </c>
      <c r="D470" s="81">
        <f t="shared" si="7"/>
        <v>12500</v>
      </c>
    </row>
    <row r="471" s="54" customFormat="1" ht="19.9" customHeight="1" spans="1:4">
      <c r="A471" s="73" t="s">
        <v>538</v>
      </c>
      <c r="B471" s="43">
        <v>55</v>
      </c>
      <c r="C471" s="39">
        <v>0</v>
      </c>
      <c r="D471" s="57">
        <f t="shared" si="7"/>
        <v>0</v>
      </c>
    </row>
    <row r="472" ht="19.9" customHeight="1" spans="1:4">
      <c r="A472" s="74" t="s">
        <v>539</v>
      </c>
      <c r="B472" s="42">
        <v>55</v>
      </c>
      <c r="C472" s="41">
        <v>0</v>
      </c>
      <c r="D472" s="81">
        <f t="shared" si="7"/>
        <v>0</v>
      </c>
    </row>
    <row r="473" ht="19.9" customHeight="1" spans="1:4">
      <c r="A473" s="73" t="s">
        <v>540</v>
      </c>
      <c r="B473" s="43">
        <v>3544</v>
      </c>
      <c r="C473" s="39">
        <v>3498</v>
      </c>
      <c r="D473" s="57">
        <f t="shared" si="7"/>
        <v>98.7020316027088</v>
      </c>
    </row>
    <row r="474" ht="19.9" customHeight="1" spans="1:4">
      <c r="A474" s="73" t="s">
        <v>541</v>
      </c>
      <c r="B474" s="43">
        <v>1475</v>
      </c>
      <c r="C474" s="39">
        <v>898.7773</v>
      </c>
      <c r="D474" s="57">
        <f t="shared" si="7"/>
        <v>60.9340542372881</v>
      </c>
    </row>
    <row r="475" ht="19.9" customHeight="1" spans="1:4">
      <c r="A475" s="74" t="s">
        <v>147</v>
      </c>
      <c r="B475" s="42">
        <v>715</v>
      </c>
      <c r="C475" s="41">
        <v>798.7773</v>
      </c>
      <c r="D475" s="81">
        <f t="shared" si="7"/>
        <v>111.717104895105</v>
      </c>
    </row>
    <row r="476" ht="19.9" customHeight="1" spans="1:4">
      <c r="A476" s="74" t="s">
        <v>148</v>
      </c>
      <c r="B476" s="42">
        <v>155</v>
      </c>
      <c r="C476" s="41">
        <v>100</v>
      </c>
      <c r="D476" s="81">
        <f t="shared" si="7"/>
        <v>64.5161290322581</v>
      </c>
    </row>
    <row r="477" ht="19.9" customHeight="1" spans="1:4">
      <c r="A477" s="74" t="s">
        <v>542</v>
      </c>
      <c r="B477" s="42">
        <v>605</v>
      </c>
      <c r="C477" s="41">
        <v>0</v>
      </c>
      <c r="D477" s="81">
        <f t="shared" si="7"/>
        <v>0</v>
      </c>
    </row>
    <row r="478" ht="19.9" customHeight="1" spans="1:4">
      <c r="A478" s="73" t="s">
        <v>543</v>
      </c>
      <c r="B478" s="43">
        <v>722</v>
      </c>
      <c r="C478" s="39">
        <v>462</v>
      </c>
      <c r="D478" s="57">
        <f t="shared" si="7"/>
        <v>63.98891966759</v>
      </c>
    </row>
    <row r="479" s="29" customFormat="1" ht="19.9" customHeight="1" spans="1:4">
      <c r="A479" s="74" t="s">
        <v>148</v>
      </c>
      <c r="B479" s="42">
        <v>45</v>
      </c>
      <c r="C479" s="41">
        <v>0</v>
      </c>
      <c r="D479" s="81">
        <f t="shared" si="7"/>
        <v>0</v>
      </c>
    </row>
    <row r="480" ht="19.9" customHeight="1" spans="1:4">
      <c r="A480" s="74" t="s">
        <v>544</v>
      </c>
      <c r="B480" s="42">
        <v>605</v>
      </c>
      <c r="C480" s="41">
        <v>462</v>
      </c>
      <c r="D480" s="81">
        <f t="shared" si="7"/>
        <v>76.3636363636364</v>
      </c>
    </row>
    <row r="481" ht="19.9" customHeight="1" spans="1:4">
      <c r="A481" s="74" t="s">
        <v>545</v>
      </c>
      <c r="B481" s="42">
        <v>72</v>
      </c>
      <c r="C481" s="41">
        <v>0</v>
      </c>
      <c r="D481" s="81">
        <f t="shared" si="7"/>
        <v>0</v>
      </c>
    </row>
    <row r="482" s="54" customFormat="1" ht="19.9" customHeight="1" spans="1:4">
      <c r="A482" s="73" t="s">
        <v>546</v>
      </c>
      <c r="B482" s="43">
        <v>858</v>
      </c>
      <c r="C482" s="39">
        <v>0</v>
      </c>
      <c r="D482" s="57">
        <f t="shared" si="7"/>
        <v>0</v>
      </c>
    </row>
    <row r="483" ht="19.9" customHeight="1" spans="1:4">
      <c r="A483" s="74" t="s">
        <v>547</v>
      </c>
      <c r="B483" s="42">
        <v>844</v>
      </c>
      <c r="C483" s="41">
        <v>0</v>
      </c>
      <c r="D483" s="81">
        <f t="shared" si="7"/>
        <v>0</v>
      </c>
    </row>
    <row r="484" ht="19.9" customHeight="1" spans="1:4">
      <c r="A484" s="74" t="s">
        <v>548</v>
      </c>
      <c r="B484" s="42">
        <v>14</v>
      </c>
      <c r="C484" s="41">
        <v>0</v>
      </c>
      <c r="D484" s="81">
        <f t="shared" si="7"/>
        <v>0</v>
      </c>
    </row>
    <row r="485" s="54" customFormat="1" ht="19.9" customHeight="1" spans="1:4">
      <c r="A485" s="73" t="s">
        <v>549</v>
      </c>
      <c r="B485" s="43">
        <v>401</v>
      </c>
      <c r="C485" s="39">
        <v>0</v>
      </c>
      <c r="D485" s="57">
        <f t="shared" si="7"/>
        <v>0</v>
      </c>
    </row>
    <row r="486" ht="19.9" customHeight="1" spans="1:4">
      <c r="A486" s="74" t="s">
        <v>550</v>
      </c>
      <c r="B486" s="42">
        <v>339</v>
      </c>
      <c r="C486" s="41">
        <v>0</v>
      </c>
      <c r="D486" s="81">
        <f t="shared" si="7"/>
        <v>0</v>
      </c>
    </row>
    <row r="487" ht="19.9" customHeight="1" spans="1:4">
      <c r="A487" s="74" t="s">
        <v>551</v>
      </c>
      <c r="B487" s="42">
        <v>62</v>
      </c>
      <c r="C487" s="41">
        <v>0</v>
      </c>
      <c r="D487" s="81">
        <f t="shared" si="7"/>
        <v>0</v>
      </c>
    </row>
    <row r="488" ht="19.9" customHeight="1" spans="1:4">
      <c r="A488" s="73" t="s">
        <v>552</v>
      </c>
      <c r="B488" s="43">
        <v>88</v>
      </c>
      <c r="C488" s="39">
        <v>2137.2227</v>
      </c>
      <c r="D488" s="57">
        <f t="shared" si="7"/>
        <v>2428.66215909091</v>
      </c>
    </row>
    <row r="489" ht="19.9" customHeight="1" spans="1:4">
      <c r="A489" s="74" t="s">
        <v>553</v>
      </c>
      <c r="B489" s="42">
        <v>88</v>
      </c>
      <c r="C489" s="41">
        <v>2137.2227</v>
      </c>
      <c r="D489" s="81">
        <f t="shared" si="7"/>
        <v>2428.66215909091</v>
      </c>
    </row>
    <row r="490" ht="19.9" customHeight="1" spans="1:4">
      <c r="A490" s="73" t="s">
        <v>554</v>
      </c>
      <c r="B490" s="43">
        <v>0</v>
      </c>
      <c r="C490" s="39">
        <v>3676</v>
      </c>
      <c r="D490" s="57">
        <v>0</v>
      </c>
    </row>
    <row r="491" ht="19.9" customHeight="1" spans="1:4">
      <c r="A491" s="73" t="s">
        <v>555</v>
      </c>
      <c r="B491" s="43">
        <v>0</v>
      </c>
      <c r="C491" s="39">
        <v>3676</v>
      </c>
      <c r="D491" s="57">
        <v>0</v>
      </c>
    </row>
    <row r="492" ht="19.9" customHeight="1" spans="1:4">
      <c r="A492" s="74" t="s">
        <v>556</v>
      </c>
      <c r="B492" s="42">
        <v>0</v>
      </c>
      <c r="C492" s="41">
        <v>3676</v>
      </c>
      <c r="D492" s="81">
        <v>0</v>
      </c>
    </row>
    <row r="493" ht="19.9" customHeight="1" spans="1:4">
      <c r="A493" s="73" t="s">
        <v>557</v>
      </c>
      <c r="B493" s="43">
        <v>4491</v>
      </c>
      <c r="C493" s="39">
        <v>7882</v>
      </c>
      <c r="D493" s="57">
        <f t="shared" si="7"/>
        <v>175.506568692941</v>
      </c>
    </row>
    <row r="494" ht="19.9" customHeight="1" spans="1:4">
      <c r="A494" s="73" t="s">
        <v>558</v>
      </c>
      <c r="B494" s="43">
        <v>4491</v>
      </c>
      <c r="C494" s="39">
        <v>7882</v>
      </c>
      <c r="D494" s="57">
        <f t="shared" si="7"/>
        <v>175.506568692941</v>
      </c>
    </row>
    <row r="495" ht="19.9" customHeight="1" spans="1:4">
      <c r="A495" s="74" t="s">
        <v>559</v>
      </c>
      <c r="B495" s="42">
        <v>4491</v>
      </c>
      <c r="C495" s="41">
        <v>7882</v>
      </c>
      <c r="D495" s="81">
        <f t="shared" si="7"/>
        <v>175.506568692941</v>
      </c>
    </row>
    <row r="496" ht="19.9" customHeight="1" spans="1:4">
      <c r="A496" s="73" t="s">
        <v>560</v>
      </c>
      <c r="B496" s="43">
        <v>6856</v>
      </c>
      <c r="C496" s="39">
        <v>6868</v>
      </c>
      <c r="D496" s="81">
        <f t="shared" si="7"/>
        <v>100.175029171529</v>
      </c>
    </row>
    <row r="497" ht="19.9" customHeight="1" spans="1:4">
      <c r="A497" s="73" t="s">
        <v>561</v>
      </c>
      <c r="B497" s="43">
        <v>6856</v>
      </c>
      <c r="C497" s="39">
        <v>6868</v>
      </c>
      <c r="D497" s="81">
        <f t="shared" si="7"/>
        <v>100.175029171529</v>
      </c>
    </row>
    <row r="498" ht="19.9" customHeight="1" spans="1:4">
      <c r="A498" s="74" t="s">
        <v>562</v>
      </c>
      <c r="B498" s="42">
        <v>6218</v>
      </c>
      <c r="C498" s="41">
        <v>6444</v>
      </c>
      <c r="D498" s="81">
        <f t="shared" si="7"/>
        <v>103.634609199099</v>
      </c>
    </row>
    <row r="499" ht="19.9" customHeight="1" spans="1:4">
      <c r="A499" s="74" t="s">
        <v>563</v>
      </c>
      <c r="B499" s="42">
        <v>638</v>
      </c>
      <c r="C499" s="41">
        <v>424</v>
      </c>
      <c r="D499" s="81">
        <f t="shared" si="7"/>
        <v>66.4576802507837</v>
      </c>
    </row>
  </sheetData>
  <autoFilter xmlns:etc="http://www.wps.cn/officeDocument/2017/etCustomData" ref="A4:D499" etc:filterBottomFollowUsedRange="0">
    <extLst/>
  </autoFilter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A3" sqref="A3"/>
    </sheetView>
  </sheetViews>
  <sheetFormatPr defaultColWidth="10" defaultRowHeight="13.5" outlineLevelCol="3"/>
  <cols>
    <col min="1" max="1" width="51.25" customWidth="1"/>
    <col min="2" max="2" width="19.125" style="66" customWidth="1"/>
    <col min="3" max="3" width="23.125" style="30" customWidth="1"/>
    <col min="4" max="4" width="11.375" customWidth="1"/>
  </cols>
  <sheetData>
    <row r="1" ht="14.25" customHeight="1" spans="1:1">
      <c r="A1" s="31" t="s">
        <v>14</v>
      </c>
    </row>
    <row r="2" ht="34.15" customHeight="1" spans="1:4">
      <c r="A2" s="63" t="s">
        <v>15</v>
      </c>
      <c r="B2" s="48"/>
      <c r="C2" s="63"/>
      <c r="D2" s="63"/>
    </row>
    <row r="3" ht="17.25" customHeight="1" spans="1:4">
      <c r="A3" s="33"/>
      <c r="B3" s="56"/>
      <c r="C3" s="35" t="s">
        <v>58</v>
      </c>
      <c r="D3" s="53"/>
    </row>
    <row r="4" ht="34.15" customHeight="1" spans="1:4">
      <c r="A4" s="68" t="s">
        <v>105</v>
      </c>
      <c r="B4" s="43" t="s">
        <v>60</v>
      </c>
      <c r="C4" s="68" t="s">
        <v>61</v>
      </c>
      <c r="D4" s="68" t="s">
        <v>62</v>
      </c>
    </row>
    <row r="5" ht="19.9" customHeight="1" spans="1:4">
      <c r="A5" s="68" t="s">
        <v>144</v>
      </c>
      <c r="B5" s="42">
        <v>368057</v>
      </c>
      <c r="C5" s="61">
        <v>359117</v>
      </c>
      <c r="D5" s="74"/>
    </row>
    <row r="6" ht="19.9" customHeight="1" spans="1:4">
      <c r="A6" s="73" t="s">
        <v>564</v>
      </c>
      <c r="B6" s="43">
        <v>58584</v>
      </c>
      <c r="C6" s="61">
        <v>69748.3794</v>
      </c>
      <c r="D6" s="73"/>
    </row>
    <row r="7" ht="19.9" customHeight="1" spans="1:4">
      <c r="A7" s="74" t="s">
        <v>565</v>
      </c>
      <c r="B7" s="42">
        <v>37476</v>
      </c>
      <c r="C7" s="70">
        <v>44765.4904</v>
      </c>
      <c r="D7" s="74"/>
    </row>
    <row r="8" ht="19.9" customHeight="1" spans="1:4">
      <c r="A8" s="74" t="s">
        <v>566</v>
      </c>
      <c r="B8" s="42">
        <v>9459</v>
      </c>
      <c r="C8" s="70">
        <v>16623.7018</v>
      </c>
      <c r="D8" s="74"/>
    </row>
    <row r="9" ht="19.9" customHeight="1" spans="1:4">
      <c r="A9" s="74" t="s">
        <v>567</v>
      </c>
      <c r="B9" s="42">
        <v>3834</v>
      </c>
      <c r="C9" s="70">
        <v>3858.1725</v>
      </c>
      <c r="D9" s="74"/>
    </row>
    <row r="10" ht="19.9" customHeight="1" spans="1:4">
      <c r="A10" s="74" t="s">
        <v>568</v>
      </c>
      <c r="B10" s="42">
        <v>7815</v>
      </c>
      <c r="C10" s="70">
        <v>4501.0147</v>
      </c>
      <c r="D10" s="74"/>
    </row>
    <row r="11" ht="19.9" customHeight="1" spans="1:4">
      <c r="A11" s="73" t="s">
        <v>569</v>
      </c>
      <c r="B11" s="43">
        <v>91395</v>
      </c>
      <c r="C11" s="61">
        <v>159234.7373</v>
      </c>
      <c r="D11" s="73"/>
    </row>
    <row r="12" ht="19.9" customHeight="1" spans="1:4">
      <c r="A12" s="74" t="s">
        <v>570</v>
      </c>
      <c r="B12" s="42">
        <v>8653</v>
      </c>
      <c r="C12" s="70">
        <v>10303.6388</v>
      </c>
      <c r="D12" s="74"/>
    </row>
    <row r="13" ht="19.9" customHeight="1" spans="1:4">
      <c r="A13" s="74" t="s">
        <v>571</v>
      </c>
      <c r="B13" s="42">
        <v>160</v>
      </c>
      <c r="C13" s="70">
        <v>162.3</v>
      </c>
      <c r="D13" s="74"/>
    </row>
    <row r="14" ht="19.9" customHeight="1" spans="1:4">
      <c r="A14" s="74" t="s">
        <v>572</v>
      </c>
      <c r="B14" s="42">
        <v>169</v>
      </c>
      <c r="C14" s="70">
        <v>332.1</v>
      </c>
      <c r="D14" s="74"/>
    </row>
    <row r="15" ht="19.9" customHeight="1" spans="1:4">
      <c r="A15" s="74" t="s">
        <v>573</v>
      </c>
      <c r="B15" s="42">
        <v>16</v>
      </c>
      <c r="C15" s="70">
        <v>2</v>
      </c>
      <c r="D15" s="74"/>
    </row>
    <row r="16" ht="19.9" customHeight="1" spans="1:4">
      <c r="A16" s="74" t="s">
        <v>574</v>
      </c>
      <c r="B16" s="42">
        <v>1206</v>
      </c>
      <c r="C16" s="70">
        <v>196.98</v>
      </c>
      <c r="D16" s="74"/>
    </row>
    <row r="17" ht="19.9" customHeight="1" spans="1:4">
      <c r="A17" s="74" t="s">
        <v>575</v>
      </c>
      <c r="B17" s="42">
        <v>134</v>
      </c>
      <c r="C17" s="70">
        <v>328.87</v>
      </c>
      <c r="D17" s="74"/>
    </row>
    <row r="18" ht="19.9" customHeight="1" spans="1:4">
      <c r="A18" s="74" t="s">
        <v>576</v>
      </c>
      <c r="B18" s="42">
        <v>586</v>
      </c>
      <c r="C18" s="70">
        <v>849.3</v>
      </c>
      <c r="D18" s="74"/>
    </row>
    <row r="19" ht="19.9" customHeight="1" spans="1:4">
      <c r="A19" s="74" t="s">
        <v>577</v>
      </c>
      <c r="B19" s="42">
        <v>567</v>
      </c>
      <c r="C19" s="70">
        <v>502.65</v>
      </c>
      <c r="D19" s="74"/>
    </row>
    <row r="20" ht="19.9" customHeight="1" spans="1:4">
      <c r="A20" s="74" t="s">
        <v>578</v>
      </c>
      <c r="B20" s="42">
        <v>79870</v>
      </c>
      <c r="C20" s="70">
        <v>146556.8985</v>
      </c>
      <c r="D20" s="74"/>
    </row>
    <row r="21" ht="19.9" customHeight="1" spans="1:4">
      <c r="A21" s="73" t="s">
        <v>579</v>
      </c>
      <c r="B21" s="43">
        <v>42414</v>
      </c>
      <c r="C21" s="61">
        <v>22878</v>
      </c>
      <c r="D21" s="73"/>
    </row>
    <row r="22" ht="19.9" customHeight="1" spans="1:4">
      <c r="A22" s="74" t="s">
        <v>580</v>
      </c>
      <c r="B22" s="42">
        <v>42414</v>
      </c>
      <c r="C22" s="70">
        <v>22878</v>
      </c>
      <c r="D22" s="74"/>
    </row>
    <row r="23" ht="19.9" customHeight="1" spans="1:4">
      <c r="A23" s="73" t="s">
        <v>581</v>
      </c>
      <c r="B23" s="43">
        <f>59946+1661</f>
        <v>61607</v>
      </c>
      <c r="C23" s="61">
        <v>54781.5844</v>
      </c>
      <c r="D23" s="73"/>
    </row>
    <row r="24" ht="19.9" customHeight="1" spans="1:4">
      <c r="A24" s="74" t="s">
        <v>582</v>
      </c>
      <c r="B24" s="42">
        <v>43758</v>
      </c>
      <c r="C24" s="70">
        <v>53716.7313</v>
      </c>
      <c r="D24" s="74"/>
    </row>
    <row r="25" ht="19.9" customHeight="1" spans="1:4">
      <c r="A25" s="74" t="s">
        <v>583</v>
      </c>
      <c r="B25" s="42">
        <v>2640</v>
      </c>
      <c r="C25" s="70">
        <v>941.8531</v>
      </c>
      <c r="D25" s="74"/>
    </row>
    <row r="26" ht="19.9" customHeight="1" spans="1:4">
      <c r="A26" s="74" t="s">
        <v>584</v>
      </c>
      <c r="B26" s="42">
        <f>13548+1661</f>
        <v>15209</v>
      </c>
      <c r="C26" s="70">
        <v>123</v>
      </c>
      <c r="D26" s="74"/>
    </row>
    <row r="27" ht="19.9" customHeight="1" spans="1:4">
      <c r="A27" s="73" t="s">
        <v>585</v>
      </c>
      <c r="B27" s="43">
        <f>8465+4240</f>
        <v>12705</v>
      </c>
      <c r="C27" s="61">
        <v>362</v>
      </c>
      <c r="D27" s="73"/>
    </row>
    <row r="28" ht="19.9" customHeight="1" spans="1:4">
      <c r="A28" s="74" t="s">
        <v>586</v>
      </c>
      <c r="B28" s="42">
        <f>8465+4240</f>
        <v>12705</v>
      </c>
      <c r="C28" s="70">
        <v>362</v>
      </c>
      <c r="D28" s="74"/>
    </row>
    <row r="29" ht="19.9" customHeight="1" spans="1:4">
      <c r="A29" s="73" t="s">
        <v>587</v>
      </c>
      <c r="B29" s="43">
        <v>31839</v>
      </c>
      <c r="C29" s="61">
        <v>13698.2989</v>
      </c>
      <c r="D29" s="73"/>
    </row>
    <row r="30" ht="19.9" customHeight="1" spans="1:4">
      <c r="A30" s="74" t="s">
        <v>588</v>
      </c>
      <c r="B30" s="42">
        <v>5766</v>
      </c>
      <c r="C30" s="70">
        <v>7124.7133</v>
      </c>
      <c r="D30" s="74"/>
    </row>
    <row r="31" ht="19.9" customHeight="1" spans="1:4">
      <c r="A31" s="74" t="s">
        <v>589</v>
      </c>
      <c r="B31" s="42">
        <v>34</v>
      </c>
      <c r="C31" s="70">
        <v>59</v>
      </c>
      <c r="D31" s="74"/>
    </row>
    <row r="32" ht="19.9" customHeight="1" spans="1:4">
      <c r="A32" s="74" t="s">
        <v>590</v>
      </c>
      <c r="B32" s="42">
        <v>1414</v>
      </c>
      <c r="C32" s="70">
        <v>1469.5856</v>
      </c>
      <c r="D32" s="74"/>
    </row>
    <row r="33" ht="19.9" customHeight="1" spans="1:4">
      <c r="A33" s="74" t="s">
        <v>591</v>
      </c>
      <c r="B33" s="42">
        <f>B29-B30-B31-1414</f>
        <v>24625</v>
      </c>
      <c r="C33" s="70">
        <v>5045</v>
      </c>
      <c r="D33" s="74"/>
    </row>
    <row r="34" ht="19.9" customHeight="1" spans="1:4">
      <c r="A34" s="73" t="s">
        <v>592</v>
      </c>
      <c r="B34" s="43">
        <v>28593</v>
      </c>
      <c r="C34" s="61">
        <v>1164</v>
      </c>
      <c r="D34" s="73"/>
    </row>
    <row r="35" ht="19.9" customHeight="1" spans="1:4">
      <c r="A35" s="74" t="s">
        <v>593</v>
      </c>
      <c r="B35" s="42">
        <v>28593</v>
      </c>
      <c r="C35" s="70">
        <v>1164</v>
      </c>
      <c r="D35" s="74"/>
    </row>
    <row r="36" ht="19.9" customHeight="1" spans="1:4">
      <c r="A36" s="73" t="s">
        <v>594</v>
      </c>
      <c r="B36" s="43">
        <v>6856</v>
      </c>
      <c r="C36" s="61">
        <v>6868</v>
      </c>
      <c r="D36" s="73"/>
    </row>
    <row r="37" ht="19.9" customHeight="1" spans="1:4">
      <c r="A37" s="74" t="s">
        <v>595</v>
      </c>
      <c r="B37" s="42">
        <v>6218</v>
      </c>
      <c r="C37" s="70">
        <v>6444</v>
      </c>
      <c r="D37" s="74"/>
    </row>
    <row r="38" ht="19.9" customHeight="1" spans="1:4">
      <c r="A38" s="74" t="s">
        <v>596</v>
      </c>
      <c r="B38" s="42">
        <v>638</v>
      </c>
      <c r="C38" s="70">
        <v>424</v>
      </c>
      <c r="D38" s="74"/>
    </row>
    <row r="39" ht="19.9" customHeight="1" spans="1:4">
      <c r="A39" s="73" t="s">
        <v>597</v>
      </c>
      <c r="B39" s="43">
        <v>0</v>
      </c>
      <c r="C39" s="61">
        <v>3676</v>
      </c>
      <c r="D39" s="73"/>
    </row>
    <row r="40" ht="19.9" customHeight="1" spans="1:4">
      <c r="A40" s="74" t="s">
        <v>555</v>
      </c>
      <c r="B40" s="42">
        <v>0</v>
      </c>
      <c r="C40" s="70">
        <v>3676</v>
      </c>
      <c r="D40" s="74"/>
    </row>
    <row r="41" ht="19.9" customHeight="1" spans="1:4">
      <c r="A41" s="73" t="s">
        <v>598</v>
      </c>
      <c r="B41" s="43">
        <v>34064</v>
      </c>
      <c r="C41" s="61">
        <v>26706</v>
      </c>
      <c r="D41" s="73"/>
    </row>
    <row r="42" ht="19.9" customHeight="1" spans="1:4">
      <c r="A42" s="74" t="s">
        <v>599</v>
      </c>
      <c r="B42" s="42">
        <v>70</v>
      </c>
      <c r="C42" s="70">
        <v>10</v>
      </c>
      <c r="D42" s="74"/>
    </row>
    <row r="43" ht="19.9" customHeight="1" spans="1:4">
      <c r="A43" s="74" t="s">
        <v>558</v>
      </c>
      <c r="B43" s="42">
        <v>33994</v>
      </c>
      <c r="C43" s="70">
        <v>26696</v>
      </c>
      <c r="D43" s="74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8" sqref="A8"/>
    </sheetView>
  </sheetViews>
  <sheetFormatPr defaultColWidth="10" defaultRowHeight="13.5" outlineLevelRow="7" outlineLevelCol="3"/>
  <cols>
    <col min="1" max="1" width="51.25" customWidth="1"/>
    <col min="2" max="3" width="23.125" customWidth="1"/>
    <col min="4" max="4" width="11.25" customWidth="1"/>
  </cols>
  <sheetData>
    <row r="1" ht="14.25" customHeight="1" spans="1:1">
      <c r="A1" s="31" t="s">
        <v>16</v>
      </c>
    </row>
    <row r="2" ht="34.15" customHeight="1" spans="1:4">
      <c r="A2" s="63" t="s">
        <v>17</v>
      </c>
      <c r="B2" s="63"/>
      <c r="C2" s="63"/>
      <c r="D2" s="63"/>
    </row>
    <row r="3" ht="17.25" customHeight="1" spans="1:4">
      <c r="A3" s="33"/>
      <c r="B3" s="33"/>
      <c r="C3" s="53" t="s">
        <v>58</v>
      </c>
      <c r="D3" s="53"/>
    </row>
    <row r="4" ht="34.15" customHeight="1" spans="1:4">
      <c r="A4" s="68" t="s">
        <v>105</v>
      </c>
      <c r="B4" s="68" t="s">
        <v>60</v>
      </c>
      <c r="C4" s="68" t="s">
        <v>61</v>
      </c>
      <c r="D4" s="68" t="s">
        <v>62</v>
      </c>
    </row>
    <row r="5" ht="22.7" customHeight="1" spans="1:4">
      <c r="A5" s="68" t="s">
        <v>600</v>
      </c>
      <c r="B5" s="73">
        <v>0</v>
      </c>
      <c r="C5" s="80">
        <v>0</v>
      </c>
      <c r="D5" s="73"/>
    </row>
    <row r="6" ht="22.7" customHeight="1" spans="1:4">
      <c r="A6" s="68" t="s">
        <v>601</v>
      </c>
      <c r="B6" s="73">
        <v>0</v>
      </c>
      <c r="C6" s="80">
        <v>0</v>
      </c>
      <c r="D6" s="73"/>
    </row>
    <row r="7" ht="22.7" customHeight="1" spans="1:4">
      <c r="A7" s="75" t="s">
        <v>601</v>
      </c>
      <c r="B7" s="74">
        <v>0</v>
      </c>
      <c r="C7" s="77">
        <v>0</v>
      </c>
      <c r="D7" s="74"/>
    </row>
    <row r="8" spans="1:1">
      <c r="A8" t="s">
        <v>602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7" sqref="A7"/>
    </sheetView>
  </sheetViews>
  <sheetFormatPr defaultColWidth="10" defaultRowHeight="13.5" outlineLevelCol="3"/>
  <cols>
    <col min="1" max="1" width="25.625" customWidth="1"/>
    <col min="2" max="3" width="30.75" customWidth="1"/>
    <col min="4" max="4" width="11.25" customWidth="1"/>
  </cols>
  <sheetData>
    <row r="1" ht="14.25" customHeight="1" spans="1:1">
      <c r="A1" s="31" t="s">
        <v>18</v>
      </c>
    </row>
    <row r="2" ht="52.7" customHeight="1" spans="1:4">
      <c r="A2" s="63" t="s">
        <v>19</v>
      </c>
      <c r="B2" s="63"/>
      <c r="C2" s="63"/>
      <c r="D2" s="63"/>
    </row>
    <row r="3" ht="17.25" customHeight="1" spans="1:4">
      <c r="A3" s="33"/>
      <c r="B3" s="33"/>
      <c r="C3" s="53" t="s">
        <v>58</v>
      </c>
      <c r="D3" s="53"/>
    </row>
    <row r="4" ht="34.15" customHeight="1" spans="1:4">
      <c r="A4" s="68" t="s">
        <v>603</v>
      </c>
      <c r="B4" s="68" t="s">
        <v>60</v>
      </c>
      <c r="C4" s="68" t="s">
        <v>61</v>
      </c>
      <c r="D4" s="68" t="s">
        <v>62</v>
      </c>
    </row>
    <row r="5" ht="22.7" customHeight="1" spans="1:4">
      <c r="A5" s="76" t="s">
        <v>601</v>
      </c>
      <c r="B5" s="74">
        <v>0</v>
      </c>
      <c r="C5" s="77">
        <v>0</v>
      </c>
      <c r="D5" s="74"/>
    </row>
    <row r="6" ht="22.7" customHeight="1" spans="1:4">
      <c r="A6" s="68" t="s">
        <v>600</v>
      </c>
      <c r="B6" s="74">
        <v>0</v>
      </c>
      <c r="C6" s="78">
        <v>0</v>
      </c>
      <c r="D6" s="74"/>
    </row>
    <row r="7" ht="14.25" customHeight="1" spans="1:1">
      <c r="A7" t="s">
        <v>602</v>
      </c>
    </row>
    <row r="8" ht="14.25" customHeight="1"/>
    <row r="9" ht="14.25" customHeight="1"/>
    <row r="10" ht="14.25" customHeight="1" spans="3:3">
      <c r="C10" s="79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</vt:lpstr>
      <vt:lpstr>一般公共预算收入预算表</vt:lpstr>
      <vt:lpstr>一般公共预算支出预算表</vt:lpstr>
      <vt:lpstr>本级一般公共预算收入预算表</vt:lpstr>
      <vt:lpstr>本级一般公共预算支出预算表</vt:lpstr>
      <vt:lpstr>本级一般公共预算本级支出预算表</vt:lpstr>
      <vt:lpstr>本级一般公共预算基本支出预算表</vt:lpstr>
      <vt:lpstr>本级一般公共预算对下级的转移支付预算分项目表</vt:lpstr>
      <vt:lpstr>本级一般公共预算对下级的转移支付预算分地区表</vt:lpstr>
      <vt:lpstr>地方政府一般债务余额情况表</vt:lpstr>
      <vt:lpstr>政府性基金收入预算表</vt:lpstr>
      <vt:lpstr>政府性基金支出预算表</vt:lpstr>
      <vt:lpstr>本级政府性基金收入预算表</vt:lpstr>
      <vt:lpstr>本级政府性基金支出预算表</vt:lpstr>
      <vt:lpstr>本级政府性基金本级支出预算表</vt:lpstr>
      <vt:lpstr>本级政府性基金预算对下级的转移支付预算分项目表</vt:lpstr>
      <vt:lpstr>本级政府性基金预算对下级的转移支付预算分地区表</vt:lpstr>
      <vt:lpstr>地方政府专项债务余额情况表</vt:lpstr>
      <vt:lpstr>国有资本经营收入预算表</vt:lpstr>
      <vt:lpstr>国有资本经营支出预算表</vt:lpstr>
      <vt:lpstr>本级国有资本经营收入预算表</vt:lpstr>
      <vt:lpstr>本级国有资本经营支出预算表</vt:lpstr>
      <vt:lpstr>社会保险基金收支预算表</vt:lpstr>
      <vt:lpstr>社会保险基金收入预算表</vt:lpstr>
      <vt:lpstr>社会保险基金支出预算表</vt:lpstr>
      <vt:lpstr>本级一般公共预算“三公”经费支出预算表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幽幽草</cp:lastModifiedBy>
  <dcterms:created xsi:type="dcterms:W3CDTF">2025-03-26T00:54:00Z</dcterms:created>
  <cp:lastPrinted>2025-03-26T00:37:00Z</cp:lastPrinted>
  <dcterms:modified xsi:type="dcterms:W3CDTF">2025-04-02T02:07:51Z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66100DF3C8FF4610819A750D641DA460_12</vt:lpwstr>
  </property>
  <property fmtid="{D5CDD505-2E9C-101B-9397-08002B2CF9AE}" pid="3" name="KSOProductBuildVer">
    <vt:lpwstr>2052-12.1.0.20305</vt:lpwstr>
  </property>
</Properties>
</file>